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19"/>
  <workbookPr showInkAnnotation="0" autoCompressPictures="0" defaultThemeVersion="166925"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FD285922-2472-4E90-9FC4-06A0DF0722E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見本 (給与)" sheetId="6" r:id="rId1"/>
    <sheet name="見本(賞与)" sheetId="7" r:id="rId2"/>
    <sheet name="入力シート(給与)" sheetId="8" r:id="rId3"/>
    <sheet name="入力シート(賞与)" sheetId="9" r:id="rId4"/>
    <sheet name="都道府県マスタ" sheetId="2" r:id="rId5"/>
    <sheet name="（別紙）" sheetId="10" r:id="rId6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7" i="6" l="1"/>
  <c r="Q8" i="8"/>
  <c r="N8" i="8"/>
  <c r="N70" i="8" s="1"/>
  <c r="O17" i="8"/>
  <c r="K71" i="9"/>
  <c r="L71" i="9"/>
  <c r="L70" i="9"/>
  <c r="K70" i="9"/>
  <c r="L69" i="9"/>
  <c r="K69" i="9"/>
  <c r="L68" i="9"/>
  <c r="K68" i="9"/>
  <c r="L67" i="9"/>
  <c r="K67" i="9"/>
  <c r="L66" i="9"/>
  <c r="K66" i="9"/>
  <c r="L65" i="9"/>
  <c r="K65" i="9"/>
  <c r="L64" i="9"/>
  <c r="K64" i="9"/>
  <c r="L63" i="9"/>
  <c r="K63" i="9"/>
  <c r="L62" i="9"/>
  <c r="K62" i="9"/>
  <c r="L61" i="9"/>
  <c r="K61" i="9"/>
  <c r="L60" i="9"/>
  <c r="K60" i="9"/>
  <c r="L59" i="9"/>
  <c r="K59" i="9"/>
  <c r="L58" i="9"/>
  <c r="K58" i="9"/>
  <c r="L57" i="9"/>
  <c r="K57" i="9"/>
  <c r="L56" i="9"/>
  <c r="K56" i="9"/>
  <c r="L55" i="9"/>
  <c r="K55" i="9"/>
  <c r="L54" i="9"/>
  <c r="K54" i="9"/>
  <c r="L53" i="9"/>
  <c r="K53" i="9"/>
  <c r="L52" i="9"/>
  <c r="K52" i="9"/>
  <c r="L50" i="9"/>
  <c r="K50" i="9"/>
  <c r="L49" i="9"/>
  <c r="K49" i="9"/>
  <c r="L48" i="9"/>
  <c r="K48" i="9"/>
  <c r="L47" i="9"/>
  <c r="K47" i="9"/>
  <c r="L46" i="9"/>
  <c r="K46" i="9"/>
  <c r="L45" i="9"/>
  <c r="K45" i="9"/>
  <c r="L44" i="9"/>
  <c r="K44" i="9"/>
  <c r="L43" i="9"/>
  <c r="K43" i="9"/>
  <c r="L42" i="9"/>
  <c r="K42" i="9"/>
  <c r="L41" i="9"/>
  <c r="K41" i="9"/>
  <c r="L40" i="9"/>
  <c r="K40" i="9"/>
  <c r="L39" i="9"/>
  <c r="K39" i="9"/>
  <c r="L38" i="9"/>
  <c r="K38" i="9"/>
  <c r="L37" i="9"/>
  <c r="K37" i="9"/>
  <c r="L36" i="9"/>
  <c r="K36" i="9"/>
  <c r="L35" i="9"/>
  <c r="K35" i="9"/>
  <c r="L34" i="9"/>
  <c r="K34" i="9"/>
  <c r="L33" i="9"/>
  <c r="K33" i="9"/>
  <c r="L32" i="9"/>
  <c r="K32" i="9"/>
  <c r="L31" i="9"/>
  <c r="K31" i="9"/>
  <c r="L30" i="9"/>
  <c r="K30" i="9"/>
  <c r="L29" i="9"/>
  <c r="K29" i="9"/>
  <c r="L28" i="9"/>
  <c r="K28" i="9"/>
  <c r="L27" i="9"/>
  <c r="K27" i="9"/>
  <c r="L26" i="9"/>
  <c r="K26" i="9"/>
  <c r="L24" i="9"/>
  <c r="K24" i="9"/>
  <c r="L23" i="9"/>
  <c r="K23" i="9"/>
  <c r="L22" i="9"/>
  <c r="K22" i="9"/>
  <c r="L21" i="9"/>
  <c r="K21" i="9"/>
  <c r="L20" i="9"/>
  <c r="K20" i="9"/>
  <c r="L19" i="9"/>
  <c r="K19" i="9"/>
  <c r="L18" i="9"/>
  <c r="K18" i="9"/>
  <c r="L17" i="9"/>
  <c r="K17" i="9"/>
  <c r="L16" i="9"/>
  <c r="K16" i="9"/>
  <c r="L15" i="9"/>
  <c r="K15" i="9"/>
  <c r="L14" i="9"/>
  <c r="K14" i="9"/>
  <c r="L13" i="9"/>
  <c r="K13" i="9"/>
  <c r="L66" i="7"/>
  <c r="K66" i="7"/>
  <c r="L71" i="7"/>
  <c r="K71" i="7"/>
  <c r="L70" i="7"/>
  <c r="K70" i="7"/>
  <c r="L69" i="7"/>
  <c r="K69" i="7"/>
  <c r="L68" i="7"/>
  <c r="K68" i="7"/>
  <c r="L67" i="7"/>
  <c r="K67" i="7"/>
  <c r="L65" i="7"/>
  <c r="K65" i="7"/>
  <c r="L64" i="7"/>
  <c r="K64" i="7"/>
  <c r="L63" i="7"/>
  <c r="K63" i="7"/>
  <c r="L62" i="7"/>
  <c r="K62" i="7"/>
  <c r="L61" i="7"/>
  <c r="K61" i="7"/>
  <c r="L60" i="7"/>
  <c r="K60" i="7"/>
  <c r="L59" i="7"/>
  <c r="K59" i="7"/>
  <c r="L58" i="7"/>
  <c r="K58" i="7"/>
  <c r="L57" i="7"/>
  <c r="K57" i="7"/>
  <c r="L56" i="7"/>
  <c r="K56" i="7"/>
  <c r="L55" i="7"/>
  <c r="K55" i="7"/>
  <c r="L54" i="7"/>
  <c r="K54" i="7"/>
  <c r="L53" i="7"/>
  <c r="K53" i="7"/>
  <c r="L52" i="7"/>
  <c r="K52" i="7"/>
  <c r="L51" i="7"/>
  <c r="K51" i="7"/>
  <c r="L50" i="7"/>
  <c r="K50" i="7"/>
  <c r="L49" i="7"/>
  <c r="K49" i="7"/>
  <c r="L48" i="7"/>
  <c r="K48" i="7"/>
  <c r="L47" i="7"/>
  <c r="K47" i="7"/>
  <c r="L46" i="7"/>
  <c r="K46" i="7"/>
  <c r="L45" i="7"/>
  <c r="K45" i="7"/>
  <c r="L44" i="7"/>
  <c r="K44" i="7"/>
  <c r="L43" i="7"/>
  <c r="K43" i="7"/>
  <c r="L42" i="7"/>
  <c r="K42" i="7"/>
  <c r="L41" i="7"/>
  <c r="K41" i="7"/>
  <c r="L40" i="7"/>
  <c r="K40" i="7"/>
  <c r="L39" i="7"/>
  <c r="K39" i="7"/>
  <c r="L38" i="7"/>
  <c r="K38" i="7"/>
  <c r="L37" i="7"/>
  <c r="K37" i="7"/>
  <c r="L36" i="7"/>
  <c r="K36" i="7"/>
  <c r="L35" i="7"/>
  <c r="K35" i="7"/>
  <c r="L34" i="7"/>
  <c r="K34" i="7"/>
  <c r="L33" i="7"/>
  <c r="K33" i="7"/>
  <c r="L32" i="7"/>
  <c r="K32" i="7"/>
  <c r="L31" i="7"/>
  <c r="K31" i="7"/>
  <c r="L30" i="7"/>
  <c r="K30" i="7"/>
  <c r="L29" i="7"/>
  <c r="K29" i="7"/>
  <c r="L28" i="7"/>
  <c r="K28" i="7"/>
  <c r="L27" i="7"/>
  <c r="K27" i="7"/>
  <c r="L26" i="7"/>
  <c r="K26" i="7"/>
  <c r="L25" i="7"/>
  <c r="K25" i="7"/>
  <c r="L24" i="7"/>
  <c r="K24" i="7"/>
  <c r="L23" i="7"/>
  <c r="K23" i="7"/>
  <c r="L22" i="7"/>
  <c r="K22" i="7"/>
  <c r="L21" i="7"/>
  <c r="K21" i="7"/>
  <c r="L20" i="7"/>
  <c r="K20" i="7"/>
  <c r="L19" i="7"/>
  <c r="K19" i="7"/>
  <c r="L18" i="7"/>
  <c r="K18" i="7"/>
  <c r="L17" i="7"/>
  <c r="K17" i="7"/>
  <c r="L16" i="7"/>
  <c r="K16" i="7"/>
  <c r="L15" i="7"/>
  <c r="K15" i="7"/>
  <c r="L14" i="7"/>
  <c r="K14" i="7"/>
  <c r="L13" i="7"/>
  <c r="K13" i="7"/>
  <c r="L12" i="7"/>
  <c r="K12" i="7"/>
  <c r="Q70" i="8"/>
  <c r="P70" i="8"/>
  <c r="O70" i="8"/>
  <c r="Q69" i="8"/>
  <c r="P69" i="8"/>
  <c r="O69" i="8"/>
  <c r="Q68" i="8"/>
  <c r="P68" i="8"/>
  <c r="O68" i="8"/>
  <c r="Q67" i="8"/>
  <c r="P67" i="8"/>
  <c r="O67" i="8"/>
  <c r="Q66" i="8"/>
  <c r="P66" i="8"/>
  <c r="O66" i="8"/>
  <c r="Q65" i="8"/>
  <c r="P65" i="8"/>
  <c r="O65" i="8"/>
  <c r="O64" i="8"/>
  <c r="O63" i="8"/>
  <c r="O62" i="8"/>
  <c r="O61" i="8"/>
  <c r="O60" i="8"/>
  <c r="O59" i="8"/>
  <c r="Q58" i="8"/>
  <c r="P58" i="8"/>
  <c r="O58" i="8"/>
  <c r="O57" i="8"/>
  <c r="O56" i="8"/>
  <c r="Q55" i="8"/>
  <c r="P55" i="8"/>
  <c r="O55" i="8"/>
  <c r="O54" i="8"/>
  <c r="O53" i="8"/>
  <c r="O52" i="8"/>
  <c r="O51" i="8"/>
  <c r="O50" i="8"/>
  <c r="O49" i="8"/>
  <c r="O48" i="8"/>
  <c r="Q47" i="8"/>
  <c r="P47" i="8"/>
  <c r="O47" i="8"/>
  <c r="Q46" i="8"/>
  <c r="P46" i="8"/>
  <c r="O46" i="8"/>
  <c r="Q45" i="8"/>
  <c r="P45" i="8"/>
  <c r="O45" i="8"/>
  <c r="Q44" i="8"/>
  <c r="P44" i="8"/>
  <c r="O44" i="8"/>
  <c r="Q43" i="8"/>
  <c r="P43" i="8"/>
  <c r="O43" i="8"/>
  <c r="Q42" i="8"/>
  <c r="P42" i="8"/>
  <c r="O42" i="8"/>
  <c r="Q41" i="8"/>
  <c r="P41" i="8"/>
  <c r="O41" i="8"/>
  <c r="Q40" i="8"/>
  <c r="P40" i="8"/>
  <c r="O40" i="8"/>
  <c r="Q39" i="8"/>
  <c r="P39" i="8"/>
  <c r="O39" i="8"/>
  <c r="O38" i="8"/>
  <c r="Q37" i="8"/>
  <c r="P37" i="8"/>
  <c r="O37" i="8"/>
  <c r="O36" i="8"/>
  <c r="O35" i="8"/>
  <c r="O34" i="8"/>
  <c r="O33" i="8"/>
  <c r="Q32" i="8"/>
  <c r="P32" i="8"/>
  <c r="O32" i="8"/>
  <c r="O31" i="8"/>
  <c r="O30" i="8"/>
  <c r="O29" i="8"/>
  <c r="O28" i="8"/>
  <c r="O27" i="8"/>
  <c r="Q26" i="8"/>
  <c r="P26" i="8"/>
  <c r="O26" i="8"/>
  <c r="O25" i="8"/>
  <c r="O24" i="8"/>
  <c r="O23" i="8"/>
  <c r="O22" i="8"/>
  <c r="O21" i="8"/>
  <c r="O20" i="8"/>
  <c r="O19" i="8"/>
  <c r="O18" i="8"/>
  <c r="O16" i="8"/>
  <c r="O15" i="8"/>
  <c r="O14" i="8"/>
  <c r="O13" i="8"/>
  <c r="O12" i="8"/>
  <c r="O11" i="8"/>
  <c r="P23" i="6"/>
  <c r="Q70" i="6"/>
  <c r="P70" i="6"/>
  <c r="Q69" i="6"/>
  <c r="P69" i="6"/>
  <c r="Q68" i="6"/>
  <c r="P68" i="6"/>
  <c r="Q67" i="6"/>
  <c r="P67" i="6"/>
  <c r="Q66" i="6"/>
  <c r="P66" i="6"/>
  <c r="Q65" i="6"/>
  <c r="P65" i="6"/>
  <c r="Q64" i="6"/>
  <c r="P64" i="6"/>
  <c r="Q63" i="6"/>
  <c r="P63" i="6"/>
  <c r="Q62" i="6"/>
  <c r="P62" i="6"/>
  <c r="Q61" i="6"/>
  <c r="P61" i="6"/>
  <c r="Q60" i="6"/>
  <c r="P60" i="6"/>
  <c r="Q59" i="6"/>
  <c r="P59" i="6"/>
  <c r="Q58" i="6"/>
  <c r="P58" i="6"/>
  <c r="Q57" i="6"/>
  <c r="P57" i="6"/>
  <c r="Q56" i="6"/>
  <c r="P56" i="6"/>
  <c r="Q55" i="6"/>
  <c r="P55" i="6"/>
  <c r="Q54" i="6"/>
  <c r="P54" i="6"/>
  <c r="Q53" i="6"/>
  <c r="P53" i="6"/>
  <c r="Q52" i="6"/>
  <c r="P52" i="6"/>
  <c r="Q51" i="6"/>
  <c r="P51" i="6"/>
  <c r="Q50" i="6"/>
  <c r="P50" i="6"/>
  <c r="Q49" i="6"/>
  <c r="P49" i="6"/>
  <c r="Q48" i="6"/>
  <c r="P48" i="6"/>
  <c r="Q47" i="6"/>
  <c r="P47" i="6"/>
  <c r="Q46" i="6"/>
  <c r="P46" i="6"/>
  <c r="Q45" i="6"/>
  <c r="P45" i="6"/>
  <c r="Q44" i="6"/>
  <c r="P44" i="6"/>
  <c r="Q43" i="6"/>
  <c r="P43" i="6"/>
  <c r="Q42" i="6"/>
  <c r="P42" i="6"/>
  <c r="Q41" i="6"/>
  <c r="P41" i="6"/>
  <c r="Q40" i="6"/>
  <c r="P40" i="6"/>
  <c r="Q39" i="6"/>
  <c r="P39" i="6"/>
  <c r="Q38" i="6"/>
  <c r="P38" i="6"/>
  <c r="Q37" i="6"/>
  <c r="P37" i="6"/>
  <c r="Q36" i="6"/>
  <c r="P36" i="6"/>
  <c r="Q35" i="6"/>
  <c r="P35" i="6"/>
  <c r="Q34" i="6"/>
  <c r="P34" i="6"/>
  <c r="Q33" i="6"/>
  <c r="P33" i="6"/>
  <c r="Q32" i="6"/>
  <c r="P32" i="6"/>
  <c r="Q31" i="6"/>
  <c r="P31" i="6"/>
  <c r="Q30" i="6"/>
  <c r="P30" i="6"/>
  <c r="Q29" i="6"/>
  <c r="P29" i="6"/>
  <c r="Q28" i="6"/>
  <c r="P28" i="6"/>
  <c r="Q27" i="6"/>
  <c r="P27" i="6"/>
  <c r="Q26" i="6"/>
  <c r="P26" i="6"/>
  <c r="Q25" i="6"/>
  <c r="P25" i="6"/>
  <c r="Q24" i="6"/>
  <c r="P24" i="6"/>
  <c r="Q23" i="6"/>
  <c r="Q22" i="6"/>
  <c r="P22" i="6"/>
  <c r="Q21" i="6"/>
  <c r="P21" i="6"/>
  <c r="Q20" i="6"/>
  <c r="P20" i="6"/>
  <c r="Q19" i="6"/>
  <c r="P19" i="6"/>
  <c r="Q18" i="6"/>
  <c r="P18" i="6"/>
  <c r="Q17" i="6"/>
  <c r="P17" i="6"/>
  <c r="Q15" i="6"/>
  <c r="P15" i="6"/>
  <c r="Q14" i="6"/>
  <c r="P14" i="6"/>
  <c r="O11" i="6"/>
  <c r="O48" i="6"/>
  <c r="J71" i="9"/>
  <c r="J70" i="9"/>
  <c r="J69" i="9"/>
  <c r="J68" i="9"/>
  <c r="J67" i="9"/>
  <c r="J66" i="9"/>
  <c r="J65" i="9"/>
  <c r="J64" i="9"/>
  <c r="J63" i="9"/>
  <c r="J62" i="9"/>
  <c r="J61" i="9"/>
  <c r="J60" i="9"/>
  <c r="J59" i="9"/>
  <c r="J58" i="9"/>
  <c r="J57" i="9"/>
  <c r="J56" i="9"/>
  <c r="J55" i="9"/>
  <c r="J54" i="9"/>
  <c r="J53" i="9"/>
  <c r="J52" i="9"/>
  <c r="J51" i="9"/>
  <c r="J50" i="9"/>
  <c r="J49" i="9"/>
  <c r="J48" i="9"/>
  <c r="J47" i="9"/>
  <c r="J46" i="9"/>
  <c r="J45" i="9"/>
  <c r="J44" i="9"/>
  <c r="J43" i="9"/>
  <c r="J42" i="9"/>
  <c r="J41" i="9"/>
  <c r="J40" i="9"/>
  <c r="J39" i="9"/>
  <c r="J38" i="9"/>
  <c r="J37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71" i="7"/>
  <c r="J70" i="7"/>
  <c r="J69" i="7"/>
  <c r="J68" i="7"/>
  <c r="J67" i="7"/>
  <c r="J66" i="7"/>
  <c r="J65" i="7"/>
  <c r="J64" i="7"/>
  <c r="J63" i="7"/>
  <c r="J62" i="7"/>
  <c r="J61" i="7"/>
  <c r="J60" i="7"/>
  <c r="J59" i="7"/>
  <c r="J58" i="7"/>
  <c r="J57" i="7"/>
  <c r="J56" i="7"/>
  <c r="J55" i="7"/>
  <c r="J54" i="7"/>
  <c r="J53" i="7"/>
  <c r="J52" i="7"/>
  <c r="J51" i="7"/>
  <c r="J50" i="7"/>
  <c r="J49" i="7"/>
  <c r="J48" i="7"/>
  <c r="J47" i="7"/>
  <c r="J46" i="7"/>
  <c r="J45" i="7"/>
  <c r="J44" i="7"/>
  <c r="J43" i="7"/>
  <c r="J42" i="7"/>
  <c r="J41" i="7"/>
  <c r="J40" i="7"/>
  <c r="J39" i="7"/>
  <c r="J38" i="7"/>
  <c r="J37" i="7"/>
  <c r="J36" i="7"/>
  <c r="J35" i="7"/>
  <c r="J34" i="7"/>
  <c r="J33" i="7"/>
  <c r="J32" i="7"/>
  <c r="J31" i="7"/>
  <c r="J30" i="7"/>
  <c r="J29" i="7"/>
  <c r="J28" i="7"/>
  <c r="J27" i="7"/>
  <c r="J26" i="7"/>
  <c r="J25" i="7"/>
  <c r="J24" i="7"/>
  <c r="J23" i="7"/>
  <c r="J22" i="7"/>
  <c r="J21" i="7"/>
  <c r="J20" i="7"/>
  <c r="J19" i="7"/>
  <c r="J18" i="7"/>
  <c r="J17" i="7"/>
  <c r="J16" i="7"/>
  <c r="J15" i="7"/>
  <c r="J14" i="7"/>
  <c r="J13" i="7"/>
  <c r="J12" i="7"/>
  <c r="O70" i="6"/>
  <c r="O69" i="6"/>
  <c r="O68" i="6"/>
  <c r="O67" i="6"/>
  <c r="O66" i="6"/>
  <c r="O65" i="6"/>
  <c r="O64" i="6"/>
  <c r="O63" i="6"/>
  <c r="O62" i="6"/>
  <c r="O61" i="6"/>
  <c r="O60" i="6"/>
  <c r="O59" i="6"/>
  <c r="O58" i="6"/>
  <c r="O57" i="6"/>
  <c r="O56" i="6"/>
  <c r="O55" i="6"/>
  <c r="O54" i="6"/>
  <c r="O53" i="6"/>
  <c r="O52" i="6"/>
  <c r="O51" i="6"/>
  <c r="O50" i="6"/>
  <c r="O49" i="6"/>
  <c r="O47" i="6"/>
  <c r="O46" i="6"/>
  <c r="O45" i="6"/>
  <c r="O44" i="6"/>
  <c r="O43" i="6"/>
  <c r="O42" i="6"/>
  <c r="O41" i="6"/>
  <c r="O40" i="6"/>
  <c r="O39" i="6"/>
  <c r="O38" i="6"/>
  <c r="O37" i="6"/>
  <c r="O36" i="6"/>
  <c r="O35" i="6"/>
  <c r="O34" i="6"/>
  <c r="O33" i="6"/>
  <c r="O32" i="6"/>
  <c r="O31" i="6"/>
  <c r="O30" i="6"/>
  <c r="O29" i="6"/>
  <c r="O28" i="6"/>
  <c r="O27" i="6"/>
  <c r="O26" i="6"/>
  <c r="O25" i="6"/>
  <c r="O24" i="6"/>
  <c r="O23" i="6"/>
  <c r="O22" i="6"/>
  <c r="O21" i="6"/>
  <c r="O20" i="6"/>
  <c r="O19" i="6"/>
  <c r="O18" i="6"/>
  <c r="O17" i="6"/>
  <c r="O15" i="6"/>
  <c r="O14" i="6"/>
  <c r="O13" i="6"/>
  <c r="O12" i="6"/>
  <c r="I12" i="7"/>
  <c r="I67" i="7"/>
  <c r="I71" i="7"/>
  <c r="I70" i="7"/>
  <c r="I69" i="7"/>
  <c r="I68" i="7"/>
  <c r="I66" i="7"/>
  <c r="I65" i="7"/>
  <c r="I64" i="7"/>
  <c r="I63" i="7"/>
  <c r="I62" i="7"/>
  <c r="I61" i="7"/>
  <c r="I60" i="7"/>
  <c r="I59" i="7"/>
  <c r="I58" i="7"/>
  <c r="I57" i="7"/>
  <c r="I56" i="7"/>
  <c r="I55" i="7"/>
  <c r="I54" i="7"/>
  <c r="I53" i="7"/>
  <c r="I52" i="7"/>
  <c r="I51" i="7"/>
  <c r="I50" i="7"/>
  <c r="I49" i="7"/>
  <c r="I48" i="7"/>
  <c r="I47" i="7"/>
  <c r="I46" i="7"/>
  <c r="I45" i="7"/>
  <c r="I44" i="7"/>
  <c r="I43" i="7"/>
  <c r="I42" i="7"/>
  <c r="I41" i="7"/>
  <c r="I40" i="7"/>
  <c r="I39" i="7"/>
  <c r="I38" i="7"/>
  <c r="I37" i="7"/>
  <c r="I36" i="7"/>
  <c r="I35" i="7"/>
  <c r="I34" i="7"/>
  <c r="I33" i="7"/>
  <c r="I32" i="7"/>
  <c r="I31" i="7"/>
  <c r="I30" i="7"/>
  <c r="I29" i="7"/>
  <c r="I28" i="7"/>
  <c r="I27" i="7"/>
  <c r="I26" i="7"/>
  <c r="I25" i="7"/>
  <c r="I24" i="7"/>
  <c r="I23" i="7"/>
  <c r="I22" i="7"/>
  <c r="I21" i="7"/>
  <c r="I20" i="7"/>
  <c r="I19" i="7"/>
  <c r="I18" i="7"/>
  <c r="I17" i="7"/>
  <c r="I16" i="7"/>
  <c r="I15" i="7"/>
  <c r="I14" i="7"/>
  <c r="I13" i="7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5" i="6"/>
  <c r="N14" i="6"/>
  <c r="I9" i="9"/>
  <c r="I66" i="9" s="1"/>
  <c r="J9" i="7"/>
  <c r="I9" i="7"/>
  <c r="N71" i="7"/>
  <c r="M71" i="7"/>
  <c r="N70" i="7"/>
  <c r="M70" i="7"/>
  <c r="N69" i="7"/>
  <c r="M69" i="7"/>
  <c r="N68" i="7"/>
  <c r="M68" i="7"/>
  <c r="N67" i="7"/>
  <c r="M67" i="7"/>
  <c r="N66" i="7"/>
  <c r="M66" i="7"/>
  <c r="N65" i="7"/>
  <c r="M65" i="7"/>
  <c r="N64" i="7"/>
  <c r="M64" i="7"/>
  <c r="N63" i="7"/>
  <c r="M63" i="7"/>
  <c r="N62" i="7"/>
  <c r="M62" i="7"/>
  <c r="N61" i="7"/>
  <c r="M61" i="7"/>
  <c r="N60" i="7"/>
  <c r="M60" i="7"/>
  <c r="N59" i="7"/>
  <c r="M59" i="7"/>
  <c r="N58" i="7"/>
  <c r="M58" i="7"/>
  <c r="N57" i="7"/>
  <c r="M57" i="7"/>
  <c r="N56" i="7"/>
  <c r="M56" i="7"/>
  <c r="N55" i="7"/>
  <c r="M55" i="7"/>
  <c r="N54" i="7"/>
  <c r="M54" i="7"/>
  <c r="N53" i="7"/>
  <c r="M53" i="7"/>
  <c r="N52" i="7"/>
  <c r="M52" i="7"/>
  <c r="N51" i="7"/>
  <c r="M51" i="7"/>
  <c r="N50" i="7"/>
  <c r="M50" i="7"/>
  <c r="N49" i="7"/>
  <c r="M49" i="7"/>
  <c r="N48" i="7"/>
  <c r="M48" i="7"/>
  <c r="N47" i="7"/>
  <c r="M47" i="7"/>
  <c r="N46" i="7"/>
  <c r="M46" i="7"/>
  <c r="N45" i="7"/>
  <c r="M45" i="7"/>
  <c r="N44" i="7"/>
  <c r="M44" i="7"/>
  <c r="N43" i="7"/>
  <c r="M43" i="7"/>
  <c r="N42" i="7"/>
  <c r="M42" i="7"/>
  <c r="N41" i="7"/>
  <c r="M41" i="7"/>
  <c r="N40" i="7"/>
  <c r="M40" i="7"/>
  <c r="N39" i="7"/>
  <c r="M39" i="7"/>
  <c r="N38" i="7"/>
  <c r="M38" i="7"/>
  <c r="N37" i="7"/>
  <c r="M37" i="7"/>
  <c r="N36" i="7"/>
  <c r="M36" i="7"/>
  <c r="N35" i="7"/>
  <c r="M35" i="7"/>
  <c r="N34" i="7"/>
  <c r="M34" i="7"/>
  <c r="N33" i="7"/>
  <c r="M33" i="7"/>
  <c r="N32" i="7"/>
  <c r="M32" i="7"/>
  <c r="N31" i="7"/>
  <c r="M31" i="7"/>
  <c r="N30" i="7"/>
  <c r="M30" i="7"/>
  <c r="N29" i="7"/>
  <c r="M29" i="7"/>
  <c r="N28" i="7"/>
  <c r="M28" i="7"/>
  <c r="N27" i="7"/>
  <c r="M27" i="7"/>
  <c r="N26" i="7"/>
  <c r="M26" i="7"/>
  <c r="N25" i="7"/>
  <c r="M25" i="7"/>
  <c r="N24" i="7"/>
  <c r="M24" i="7"/>
  <c r="N23" i="7"/>
  <c r="M23" i="7"/>
  <c r="N22" i="7"/>
  <c r="M22" i="7"/>
  <c r="N21" i="7"/>
  <c r="M21" i="7"/>
  <c r="N20" i="7"/>
  <c r="M20" i="7"/>
  <c r="N19" i="7"/>
  <c r="M19" i="7"/>
  <c r="N18" i="7"/>
  <c r="M18" i="7"/>
  <c r="N17" i="7"/>
  <c r="M17" i="7"/>
  <c r="N16" i="7"/>
  <c r="M16" i="7"/>
  <c r="N15" i="7"/>
  <c r="M15" i="7"/>
  <c r="N14" i="7"/>
  <c r="M14" i="7"/>
  <c r="N13" i="7"/>
  <c r="M13" i="7"/>
  <c r="N12" i="7"/>
  <c r="M12" i="7"/>
  <c r="N71" i="9"/>
  <c r="M71" i="9"/>
  <c r="N70" i="9"/>
  <c r="M70" i="9"/>
  <c r="N69" i="9"/>
  <c r="M69" i="9"/>
  <c r="N68" i="9"/>
  <c r="M68" i="9"/>
  <c r="N67" i="9"/>
  <c r="M67" i="9"/>
  <c r="N66" i="9"/>
  <c r="M66" i="9"/>
  <c r="N65" i="9"/>
  <c r="M65" i="9"/>
  <c r="N64" i="9"/>
  <c r="M64" i="9"/>
  <c r="N63" i="9"/>
  <c r="M63" i="9"/>
  <c r="N62" i="9"/>
  <c r="M62" i="9"/>
  <c r="N61" i="9"/>
  <c r="M61" i="9"/>
  <c r="N60" i="9"/>
  <c r="M60" i="9"/>
  <c r="N59" i="9"/>
  <c r="M59" i="9"/>
  <c r="N58" i="9"/>
  <c r="M58" i="9"/>
  <c r="N57" i="9"/>
  <c r="M57" i="9"/>
  <c r="N56" i="9"/>
  <c r="M56" i="9"/>
  <c r="N55" i="9"/>
  <c r="M55" i="9"/>
  <c r="N54" i="9"/>
  <c r="M54" i="9"/>
  <c r="N53" i="9"/>
  <c r="M53" i="9"/>
  <c r="N52" i="9"/>
  <c r="M52" i="9"/>
  <c r="N51" i="9"/>
  <c r="M51" i="9"/>
  <c r="N50" i="9"/>
  <c r="M50" i="9"/>
  <c r="N49" i="9"/>
  <c r="M49" i="9"/>
  <c r="N48" i="9"/>
  <c r="M48" i="9"/>
  <c r="N47" i="9"/>
  <c r="M47" i="9"/>
  <c r="N46" i="9"/>
  <c r="M46" i="9"/>
  <c r="N45" i="9"/>
  <c r="M45" i="9"/>
  <c r="N44" i="9"/>
  <c r="M44" i="9"/>
  <c r="N43" i="9"/>
  <c r="M43" i="9"/>
  <c r="N42" i="9"/>
  <c r="M42" i="9"/>
  <c r="N41" i="9"/>
  <c r="M41" i="9"/>
  <c r="N40" i="9"/>
  <c r="M40" i="9"/>
  <c r="N39" i="9"/>
  <c r="M39" i="9"/>
  <c r="N38" i="9"/>
  <c r="M38" i="9"/>
  <c r="N37" i="9"/>
  <c r="M37" i="9"/>
  <c r="N36" i="9"/>
  <c r="M36" i="9"/>
  <c r="N35" i="9"/>
  <c r="M35" i="9"/>
  <c r="N34" i="9"/>
  <c r="M34" i="9"/>
  <c r="N33" i="9"/>
  <c r="M33" i="9"/>
  <c r="N32" i="9"/>
  <c r="M32" i="9"/>
  <c r="N31" i="9"/>
  <c r="M31" i="9"/>
  <c r="N30" i="9"/>
  <c r="M30" i="9"/>
  <c r="N29" i="9"/>
  <c r="M29" i="9"/>
  <c r="N28" i="9"/>
  <c r="M28" i="9"/>
  <c r="N27" i="9"/>
  <c r="M27" i="9"/>
  <c r="N26" i="9"/>
  <c r="M26" i="9"/>
  <c r="N25" i="9"/>
  <c r="M25" i="9"/>
  <c r="N24" i="9"/>
  <c r="M24" i="9"/>
  <c r="N23" i="9"/>
  <c r="M23" i="9"/>
  <c r="N22" i="9"/>
  <c r="M22" i="9"/>
  <c r="N21" i="9"/>
  <c r="M21" i="9"/>
  <c r="N20" i="9"/>
  <c r="M20" i="9"/>
  <c r="N19" i="9"/>
  <c r="M19" i="9"/>
  <c r="N18" i="9"/>
  <c r="M18" i="9"/>
  <c r="N17" i="9"/>
  <c r="M17" i="9"/>
  <c r="N16" i="9"/>
  <c r="M16" i="9"/>
  <c r="N15" i="9"/>
  <c r="M15" i="9"/>
  <c r="N14" i="9"/>
  <c r="M14" i="9"/>
  <c r="N13" i="9"/>
  <c r="M13" i="9"/>
  <c r="N12" i="9"/>
  <c r="M12" i="9"/>
  <c r="J9" i="9"/>
  <c r="L9" i="7"/>
  <c r="L9" i="9"/>
  <c r="N8" i="6"/>
  <c r="S17" i="6"/>
  <c r="R17" i="6"/>
  <c r="L11" i="8"/>
  <c r="M11" i="8"/>
  <c r="Q11" i="8" s="1"/>
  <c r="H12" i="9"/>
  <c r="K12" i="9" s="1"/>
  <c r="J11" i="8"/>
  <c r="L12" i="9" l="1"/>
  <c r="P11" i="8"/>
  <c r="I12" i="9"/>
  <c r="I18" i="9"/>
  <c r="I24" i="9"/>
  <c r="I30" i="9"/>
  <c r="I36" i="9"/>
  <c r="I42" i="9"/>
  <c r="I48" i="9"/>
  <c r="I54" i="9"/>
  <c r="I60" i="9"/>
  <c r="I67" i="9"/>
  <c r="I13" i="9"/>
  <c r="I19" i="9"/>
  <c r="I25" i="9"/>
  <c r="I31" i="9"/>
  <c r="I37" i="9"/>
  <c r="I43" i="9"/>
  <c r="I49" i="9"/>
  <c r="I55" i="9"/>
  <c r="I61" i="9"/>
  <c r="I68" i="9"/>
  <c r="I14" i="9"/>
  <c r="I20" i="9"/>
  <c r="I26" i="9"/>
  <c r="I32" i="9"/>
  <c r="I38" i="9"/>
  <c r="I44" i="9"/>
  <c r="I50" i="9"/>
  <c r="I56" i="9"/>
  <c r="I62" i="9"/>
  <c r="I69" i="9"/>
  <c r="I15" i="9"/>
  <c r="I21" i="9"/>
  <c r="I27" i="9"/>
  <c r="I33" i="9"/>
  <c r="I39" i="9"/>
  <c r="I45" i="9"/>
  <c r="I51" i="9"/>
  <c r="I57" i="9"/>
  <c r="I63" i="9"/>
  <c r="I70" i="9"/>
  <c r="I16" i="9"/>
  <c r="I22" i="9"/>
  <c r="I28" i="9"/>
  <c r="I34" i="9"/>
  <c r="I40" i="9"/>
  <c r="I46" i="9"/>
  <c r="I52" i="9"/>
  <c r="I58" i="9"/>
  <c r="I64" i="9"/>
  <c r="I71" i="9"/>
  <c r="I17" i="9"/>
  <c r="I23" i="9"/>
  <c r="I29" i="9"/>
  <c r="I35" i="9"/>
  <c r="I41" i="9"/>
  <c r="I47" i="9"/>
  <c r="I53" i="9"/>
  <c r="I59" i="9"/>
  <c r="I65" i="9"/>
  <c r="N39" i="8"/>
  <c r="N45" i="8"/>
  <c r="N40" i="8"/>
  <c r="N46" i="8"/>
  <c r="N58" i="8"/>
  <c r="N64" i="8"/>
  <c r="N11" i="8"/>
  <c r="N41" i="8"/>
  <c r="N47" i="8"/>
  <c r="N65" i="8"/>
  <c r="N42" i="8"/>
  <c r="N66" i="8"/>
  <c r="N37" i="8"/>
  <c r="N43" i="8"/>
  <c r="N55" i="8"/>
  <c r="N67" i="8"/>
  <c r="N26" i="8"/>
  <c r="N32" i="8"/>
  <c r="N44" i="8"/>
  <c r="N68" i="8"/>
  <c r="N69" i="8"/>
  <c r="I8" i="7" l="1"/>
  <c r="O8" i="8" l="1"/>
  <c r="K17" i="6" l="1"/>
  <c r="Q8" i="6" l="1"/>
  <c r="O8" i="6"/>
  <c r="J12" i="6"/>
  <c r="S12" i="6" l="1"/>
  <c r="R12" i="6"/>
  <c r="H21" i="9"/>
  <c r="H71" i="9"/>
  <c r="M12" i="6" l="1"/>
  <c r="M11" i="6"/>
  <c r="Q11" i="6" l="1"/>
  <c r="P11" i="6"/>
  <c r="P12" i="6"/>
  <c r="Q12" i="6"/>
  <c r="H13" i="9"/>
  <c r="G8" i="9" l="1"/>
  <c r="H16" i="9"/>
  <c r="C6" i="10" l="1"/>
  <c r="D6" i="10"/>
  <c r="N6" i="10" l="1" a="1"/>
  <c r="N6" i="10" s="1"/>
  <c r="F6" i="10" a="1"/>
  <c r="F6" i="10" s="1"/>
  <c r="J6" i="10" s="1"/>
  <c r="K6" i="10" s="1"/>
  <c r="H20" i="9" l="1"/>
  <c r="H71" i="7"/>
  <c r="H70" i="7"/>
  <c r="H69" i="7"/>
  <c r="H68" i="7"/>
  <c r="H67" i="7"/>
  <c r="H66" i="7"/>
  <c r="H65" i="7"/>
  <c r="H64" i="7"/>
  <c r="H63" i="7"/>
  <c r="H62" i="7"/>
  <c r="H61" i="7"/>
  <c r="H60" i="7"/>
  <c r="H59" i="7"/>
  <c r="H58" i="7"/>
  <c r="H57" i="7"/>
  <c r="H56" i="7"/>
  <c r="H55" i="7"/>
  <c r="H54" i="7"/>
  <c r="H53" i="7"/>
  <c r="H52" i="7"/>
  <c r="H51" i="7"/>
  <c r="H50" i="7"/>
  <c r="H49" i="7"/>
  <c r="H48" i="7"/>
  <c r="H47" i="7"/>
  <c r="H46" i="7"/>
  <c r="H45" i="7"/>
  <c r="H44" i="7"/>
  <c r="H43" i="7"/>
  <c r="H42" i="7"/>
  <c r="H41" i="7"/>
  <c r="H40" i="7"/>
  <c r="H39" i="7"/>
  <c r="H38" i="7"/>
  <c r="H37" i="7"/>
  <c r="H36" i="7"/>
  <c r="H35" i="7"/>
  <c r="H34" i="7"/>
  <c r="H33" i="7"/>
  <c r="H32" i="7"/>
  <c r="H31" i="7"/>
  <c r="H30" i="7"/>
  <c r="H29" i="7"/>
  <c r="H28" i="7"/>
  <c r="H27" i="7"/>
  <c r="H26" i="7"/>
  <c r="H25" i="7"/>
  <c r="H24" i="7"/>
  <c r="H23" i="7"/>
  <c r="H22" i="7"/>
  <c r="H21" i="7"/>
  <c r="H20" i="7"/>
  <c r="H19" i="7"/>
  <c r="H18" i="7"/>
  <c r="H17" i="7"/>
  <c r="H16" i="7"/>
  <c r="H15" i="7"/>
  <c r="H14" i="7"/>
  <c r="H13" i="7"/>
  <c r="H12" i="7"/>
  <c r="H14" i="9"/>
  <c r="H70" i="9"/>
  <c r="H69" i="9"/>
  <c r="H68" i="9"/>
  <c r="H67" i="9"/>
  <c r="H66" i="9"/>
  <c r="H65" i="9"/>
  <c r="H64" i="9"/>
  <c r="H63" i="9"/>
  <c r="H62" i="9"/>
  <c r="H61" i="9"/>
  <c r="H60" i="9"/>
  <c r="H59" i="9"/>
  <c r="H58" i="9"/>
  <c r="H57" i="9"/>
  <c r="H56" i="9"/>
  <c r="H55" i="9"/>
  <c r="H54" i="9"/>
  <c r="H53" i="9"/>
  <c r="H52" i="9"/>
  <c r="H51" i="9"/>
  <c r="H50" i="9"/>
  <c r="H49" i="9"/>
  <c r="H48" i="9"/>
  <c r="H47" i="9"/>
  <c r="H46" i="9"/>
  <c r="H45" i="9"/>
  <c r="H44" i="9"/>
  <c r="H43" i="9"/>
  <c r="H42" i="9"/>
  <c r="H41" i="9"/>
  <c r="H40" i="9"/>
  <c r="H39" i="9"/>
  <c r="H38" i="9"/>
  <c r="H37" i="9"/>
  <c r="H36" i="9"/>
  <c r="H35" i="9"/>
  <c r="H34" i="9"/>
  <c r="H33" i="9"/>
  <c r="H32" i="9"/>
  <c r="H31" i="9"/>
  <c r="H30" i="9"/>
  <c r="H29" i="9"/>
  <c r="H28" i="9"/>
  <c r="H27" i="9"/>
  <c r="H26" i="9"/>
  <c r="H25" i="9"/>
  <c r="H24" i="9"/>
  <c r="H23" i="9"/>
  <c r="H22" i="9"/>
  <c r="H19" i="9"/>
  <c r="H18" i="9"/>
  <c r="H17" i="9"/>
  <c r="H15" i="9"/>
  <c r="L11" i="6"/>
  <c r="N11" i="6" s="1"/>
  <c r="L25" i="9" l="1"/>
  <c r="K25" i="9"/>
  <c r="K51" i="9"/>
  <c r="L51" i="9"/>
  <c r="M70" i="6"/>
  <c r="L70" i="6"/>
  <c r="M69" i="6"/>
  <c r="L69" i="6"/>
  <c r="M68" i="6"/>
  <c r="L68" i="6"/>
  <c r="M67" i="6"/>
  <c r="L67" i="6"/>
  <c r="M66" i="6"/>
  <c r="L66" i="6"/>
  <c r="M65" i="6"/>
  <c r="L65" i="6"/>
  <c r="M64" i="6"/>
  <c r="L64" i="6"/>
  <c r="M63" i="6"/>
  <c r="L63" i="6"/>
  <c r="M62" i="6"/>
  <c r="L62" i="6"/>
  <c r="M61" i="6"/>
  <c r="L61" i="6"/>
  <c r="M60" i="6"/>
  <c r="L60" i="6"/>
  <c r="M59" i="6"/>
  <c r="L59" i="6"/>
  <c r="M58" i="6"/>
  <c r="L58" i="6"/>
  <c r="M57" i="6"/>
  <c r="L57" i="6"/>
  <c r="M56" i="6"/>
  <c r="L56" i="6"/>
  <c r="M55" i="6"/>
  <c r="L55" i="6"/>
  <c r="M54" i="6"/>
  <c r="L54" i="6"/>
  <c r="M53" i="6"/>
  <c r="L53" i="6"/>
  <c r="M52" i="6"/>
  <c r="L52" i="6"/>
  <c r="M51" i="6"/>
  <c r="L51" i="6"/>
  <c r="M50" i="6"/>
  <c r="L50" i="6"/>
  <c r="M49" i="6"/>
  <c r="L49" i="6"/>
  <c r="M48" i="6"/>
  <c r="L48" i="6"/>
  <c r="M47" i="6"/>
  <c r="L47" i="6"/>
  <c r="M46" i="6"/>
  <c r="L46" i="6"/>
  <c r="M45" i="6"/>
  <c r="L45" i="6"/>
  <c r="M44" i="6"/>
  <c r="L44" i="6"/>
  <c r="M43" i="6"/>
  <c r="L43" i="6"/>
  <c r="M42" i="6"/>
  <c r="L42" i="6"/>
  <c r="M41" i="6"/>
  <c r="L41" i="6"/>
  <c r="M40" i="6"/>
  <c r="L40" i="6"/>
  <c r="M39" i="6"/>
  <c r="L39" i="6"/>
  <c r="M38" i="6"/>
  <c r="L38" i="6"/>
  <c r="M37" i="6"/>
  <c r="L37" i="6"/>
  <c r="M36" i="6"/>
  <c r="L36" i="6"/>
  <c r="M35" i="6"/>
  <c r="L35" i="6"/>
  <c r="M34" i="6"/>
  <c r="L34" i="6"/>
  <c r="M33" i="6"/>
  <c r="L33" i="6"/>
  <c r="M32" i="6"/>
  <c r="L32" i="6"/>
  <c r="M31" i="6"/>
  <c r="L31" i="6"/>
  <c r="M30" i="6"/>
  <c r="L30" i="6"/>
  <c r="M29" i="6"/>
  <c r="L29" i="6"/>
  <c r="M28" i="6"/>
  <c r="L28" i="6"/>
  <c r="M27" i="6"/>
  <c r="L27" i="6"/>
  <c r="M26" i="6"/>
  <c r="L26" i="6"/>
  <c r="M25" i="6"/>
  <c r="L25" i="6"/>
  <c r="M24" i="6"/>
  <c r="L24" i="6"/>
  <c r="M23" i="6"/>
  <c r="L23" i="6"/>
  <c r="M22" i="6"/>
  <c r="L22" i="6"/>
  <c r="M21" i="6"/>
  <c r="L21" i="6"/>
  <c r="M20" i="6"/>
  <c r="L20" i="6"/>
  <c r="M19" i="6"/>
  <c r="L19" i="6"/>
  <c r="M18" i="6"/>
  <c r="L18" i="6"/>
  <c r="N18" i="6" s="1"/>
  <c r="M16" i="6"/>
  <c r="L16" i="6"/>
  <c r="M15" i="6"/>
  <c r="L14" i="6"/>
  <c r="M13" i="6"/>
  <c r="L13" i="6"/>
  <c r="N13" i="6" s="1"/>
  <c r="L12" i="6"/>
  <c r="N12" i="6" s="1"/>
  <c r="M70" i="8"/>
  <c r="L70" i="8"/>
  <c r="M69" i="8"/>
  <c r="L69" i="8"/>
  <c r="M68" i="8"/>
  <c r="L68" i="8"/>
  <c r="M67" i="8"/>
  <c r="L67" i="8"/>
  <c r="M66" i="8"/>
  <c r="L66" i="8"/>
  <c r="M65" i="8"/>
  <c r="L65" i="8"/>
  <c r="M64" i="8"/>
  <c r="L64" i="8"/>
  <c r="M63" i="8"/>
  <c r="L63" i="8"/>
  <c r="N63" i="8" s="1"/>
  <c r="M62" i="8"/>
  <c r="L62" i="8"/>
  <c r="N62" i="8" s="1"/>
  <c r="M61" i="8"/>
  <c r="L61" i="8"/>
  <c r="N61" i="8" s="1"/>
  <c r="M60" i="8"/>
  <c r="L60" i="8"/>
  <c r="N60" i="8" s="1"/>
  <c r="M59" i="8"/>
  <c r="L59" i="8"/>
  <c r="N59" i="8" s="1"/>
  <c r="M58" i="8"/>
  <c r="L58" i="8"/>
  <c r="M57" i="8"/>
  <c r="L57" i="8"/>
  <c r="N57" i="8" s="1"/>
  <c r="M56" i="8"/>
  <c r="L56" i="8"/>
  <c r="N56" i="8" s="1"/>
  <c r="M55" i="8"/>
  <c r="L55" i="8"/>
  <c r="M54" i="8"/>
  <c r="L54" i="8"/>
  <c r="N54" i="8" s="1"/>
  <c r="M53" i="8"/>
  <c r="L53" i="8"/>
  <c r="N53" i="8" s="1"/>
  <c r="M52" i="8"/>
  <c r="L52" i="8"/>
  <c r="N52" i="8" s="1"/>
  <c r="M51" i="8"/>
  <c r="L51" i="8"/>
  <c r="N51" i="8" s="1"/>
  <c r="M50" i="8"/>
  <c r="L50" i="8"/>
  <c r="N50" i="8" s="1"/>
  <c r="M49" i="8"/>
  <c r="L49" i="8"/>
  <c r="N49" i="8" s="1"/>
  <c r="M48" i="8"/>
  <c r="L48" i="8"/>
  <c r="N48" i="8" s="1"/>
  <c r="M47" i="8"/>
  <c r="L47" i="8"/>
  <c r="M46" i="8"/>
  <c r="L46" i="8"/>
  <c r="M45" i="8"/>
  <c r="L45" i="8"/>
  <c r="M44" i="8"/>
  <c r="L44" i="8"/>
  <c r="M43" i="8"/>
  <c r="L43" i="8"/>
  <c r="M42" i="8"/>
  <c r="L42" i="8"/>
  <c r="M41" i="8"/>
  <c r="L41" i="8"/>
  <c r="M40" i="8"/>
  <c r="L40" i="8"/>
  <c r="M39" i="8"/>
  <c r="L39" i="8"/>
  <c r="M38" i="8"/>
  <c r="L38" i="8"/>
  <c r="N38" i="8" s="1"/>
  <c r="M37" i="8"/>
  <c r="L37" i="8"/>
  <c r="M36" i="8"/>
  <c r="L36" i="8"/>
  <c r="N36" i="8" s="1"/>
  <c r="M35" i="8"/>
  <c r="L35" i="8"/>
  <c r="N35" i="8" s="1"/>
  <c r="M34" i="8"/>
  <c r="L34" i="8"/>
  <c r="N34" i="8" s="1"/>
  <c r="M33" i="8"/>
  <c r="L33" i="8"/>
  <c r="N33" i="8" s="1"/>
  <c r="M32" i="8"/>
  <c r="L32" i="8"/>
  <c r="M31" i="8"/>
  <c r="L31" i="8"/>
  <c r="N31" i="8" s="1"/>
  <c r="M30" i="8"/>
  <c r="L30" i="8"/>
  <c r="N30" i="8" s="1"/>
  <c r="M29" i="8"/>
  <c r="L29" i="8"/>
  <c r="N29" i="8" s="1"/>
  <c r="M28" i="8"/>
  <c r="L28" i="8"/>
  <c r="N28" i="8" s="1"/>
  <c r="M27" i="8"/>
  <c r="L27" i="8"/>
  <c r="N27" i="8" s="1"/>
  <c r="M26" i="8"/>
  <c r="L26" i="8"/>
  <c r="M25" i="8"/>
  <c r="L25" i="8"/>
  <c r="N25" i="8" s="1"/>
  <c r="M24" i="8"/>
  <c r="L24" i="8"/>
  <c r="N24" i="8" s="1"/>
  <c r="M23" i="8"/>
  <c r="L23" i="8"/>
  <c r="N23" i="8" s="1"/>
  <c r="M22" i="8"/>
  <c r="L22" i="8"/>
  <c r="N22" i="8" s="1"/>
  <c r="M21" i="8"/>
  <c r="L21" i="8"/>
  <c r="N21" i="8" s="1"/>
  <c r="M20" i="8"/>
  <c r="L20" i="8"/>
  <c r="N20" i="8" s="1"/>
  <c r="M19" i="8"/>
  <c r="L19" i="8"/>
  <c r="N19" i="8" s="1"/>
  <c r="M18" i="8"/>
  <c r="L18" i="8"/>
  <c r="N18" i="8" s="1"/>
  <c r="M17" i="8"/>
  <c r="L17" i="8"/>
  <c r="N17" i="8" s="1"/>
  <c r="M16" i="8"/>
  <c r="L16" i="8"/>
  <c r="N16" i="8" s="1"/>
  <c r="M15" i="8"/>
  <c r="L15" i="8"/>
  <c r="N15" i="8" s="1"/>
  <c r="M14" i="8"/>
  <c r="L14" i="8"/>
  <c r="N14" i="8" s="1"/>
  <c r="M13" i="8"/>
  <c r="L13" i="8"/>
  <c r="N13" i="8" s="1"/>
  <c r="Q16" i="6" l="1"/>
  <c r="P16" i="6"/>
  <c r="O16" i="6"/>
  <c r="N16" i="6"/>
  <c r="P13" i="6"/>
  <c r="Q13" i="6"/>
  <c r="Q17" i="8"/>
  <c r="P17" i="8"/>
  <c r="Q61" i="8"/>
  <c r="P61" i="8"/>
  <c r="Q60" i="8"/>
  <c r="P60" i="8"/>
  <c r="Q57" i="8"/>
  <c r="P57" i="8"/>
  <c r="Q56" i="8"/>
  <c r="P56" i="8"/>
  <c r="P54" i="8"/>
  <c r="Q54" i="8"/>
  <c r="Q53" i="8"/>
  <c r="P53" i="8"/>
  <c r="Q52" i="8"/>
  <c r="P52" i="8"/>
  <c r="Q51" i="8"/>
  <c r="P51" i="8"/>
  <c r="Q50" i="8"/>
  <c r="P50" i="8"/>
  <c r="Q49" i="8"/>
  <c r="P49" i="8"/>
  <c r="Q48" i="8"/>
  <c r="P48" i="8"/>
  <c r="Q38" i="8"/>
  <c r="P38" i="8"/>
  <c r="P36" i="8"/>
  <c r="Q36" i="8"/>
  <c r="P35" i="8"/>
  <c r="Q35" i="8"/>
  <c r="Q34" i="8"/>
  <c r="P34" i="8"/>
  <c r="P33" i="8"/>
  <c r="Q33" i="8"/>
  <c r="Q31" i="8"/>
  <c r="P31" i="8"/>
  <c r="Q30" i="8"/>
  <c r="P30" i="8"/>
  <c r="Q29" i="8"/>
  <c r="P29" i="8"/>
  <c r="Q28" i="8"/>
  <c r="P28" i="8"/>
  <c r="Q27" i="8"/>
  <c r="P27" i="8"/>
  <c r="Q25" i="8"/>
  <c r="P25" i="8"/>
  <c r="P24" i="8"/>
  <c r="Q24" i="8"/>
  <c r="P22" i="8"/>
  <c r="Q22" i="8"/>
  <c r="Q21" i="8"/>
  <c r="P21" i="8"/>
  <c r="P20" i="8"/>
  <c r="Q20" i="8"/>
  <c r="P16" i="8"/>
  <c r="Q16" i="8"/>
  <c r="P14" i="8"/>
  <c r="Q14" i="8"/>
  <c r="Q13" i="8"/>
  <c r="P13" i="8"/>
  <c r="P62" i="8"/>
  <c r="Q62" i="8"/>
  <c r="Q23" i="8"/>
  <c r="P23" i="8"/>
  <c r="Q15" i="8"/>
  <c r="P15" i="8"/>
  <c r="Q18" i="8"/>
  <c r="P18" i="8"/>
  <c r="Q59" i="8"/>
  <c r="P59" i="8"/>
  <c r="P63" i="8"/>
  <c r="Q63" i="8"/>
  <c r="Q19" i="8"/>
  <c r="P19" i="8"/>
  <c r="Q64" i="8"/>
  <c r="P64" i="8"/>
  <c r="S11" i="8"/>
  <c r="R11" i="8"/>
  <c r="E6" i="10"/>
  <c r="H6" i="10" s="1"/>
  <c r="I6" i="10" s="1"/>
  <c r="M14" i="6"/>
  <c r="L15" i="6"/>
  <c r="C65" i="10"/>
  <c r="C7" i="10"/>
  <c r="C8" i="10"/>
  <c r="C9" i="10"/>
  <c r="C10" i="10"/>
  <c r="C11" i="10"/>
  <c r="C12" i="10"/>
  <c r="C13" i="10"/>
  <c r="C14" i="10"/>
  <c r="C15" i="10"/>
  <c r="C16" i="10"/>
  <c r="C17" i="10"/>
  <c r="C18" i="10"/>
  <c r="C19" i="10"/>
  <c r="C20" i="10"/>
  <c r="C21" i="10"/>
  <c r="C22" i="10"/>
  <c r="C23" i="10"/>
  <c r="C24" i="10"/>
  <c r="C25" i="10"/>
  <c r="C26" i="10"/>
  <c r="C27" i="10"/>
  <c r="C28" i="10"/>
  <c r="C29" i="10"/>
  <c r="C30" i="10"/>
  <c r="C31" i="10"/>
  <c r="C32" i="10"/>
  <c r="C33" i="10"/>
  <c r="C34" i="10"/>
  <c r="C35" i="10"/>
  <c r="C36" i="10"/>
  <c r="C37" i="10"/>
  <c r="C38" i="10"/>
  <c r="C39" i="10"/>
  <c r="C40" i="10"/>
  <c r="C41" i="10"/>
  <c r="C42" i="10"/>
  <c r="C43" i="10"/>
  <c r="C44" i="10"/>
  <c r="C45" i="10"/>
  <c r="C46" i="10"/>
  <c r="C47" i="10"/>
  <c r="C48" i="10"/>
  <c r="C49" i="10"/>
  <c r="C50" i="10"/>
  <c r="C51" i="10"/>
  <c r="C52" i="10"/>
  <c r="C53" i="10"/>
  <c r="C54" i="10"/>
  <c r="C55" i="10"/>
  <c r="C56" i="10"/>
  <c r="C57" i="10"/>
  <c r="C58" i="10"/>
  <c r="C59" i="10"/>
  <c r="C60" i="10"/>
  <c r="C61" i="10"/>
  <c r="C62" i="10"/>
  <c r="C63" i="10"/>
  <c r="C64" i="10"/>
  <c r="D65" i="10"/>
  <c r="D64" i="10"/>
  <c r="D63" i="10"/>
  <c r="D62" i="10"/>
  <c r="D61" i="10"/>
  <c r="D60" i="10"/>
  <c r="D59" i="10"/>
  <c r="D58" i="10"/>
  <c r="D57" i="10"/>
  <c r="D56" i="10"/>
  <c r="D55" i="10"/>
  <c r="D54" i="10"/>
  <c r="D53" i="10"/>
  <c r="D52" i="10"/>
  <c r="D51" i="10"/>
  <c r="D50" i="10"/>
  <c r="D49" i="10"/>
  <c r="D48" i="10"/>
  <c r="D47" i="10"/>
  <c r="D46" i="10"/>
  <c r="D45" i="10"/>
  <c r="D44" i="10"/>
  <c r="D43" i="10"/>
  <c r="D42" i="10"/>
  <c r="D41" i="10"/>
  <c r="D40" i="10"/>
  <c r="D39" i="10"/>
  <c r="D38" i="10"/>
  <c r="D37" i="10"/>
  <c r="D36" i="10"/>
  <c r="D35" i="10"/>
  <c r="D34" i="10"/>
  <c r="D33" i="10"/>
  <c r="D32" i="10"/>
  <c r="D31" i="10"/>
  <c r="D30" i="10"/>
  <c r="D29" i="10"/>
  <c r="D28" i="10"/>
  <c r="D27" i="10"/>
  <c r="D26" i="10"/>
  <c r="D25" i="10"/>
  <c r="D24" i="10"/>
  <c r="D23" i="10"/>
  <c r="D22" i="10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8" i="10"/>
  <c r="D7" i="10"/>
  <c r="G32" i="10" l="1"/>
  <c r="L32" i="10" a="1"/>
  <c r="L32" i="10" s="1"/>
  <c r="M32" i="10" s="1"/>
  <c r="N32" i="10" a="1"/>
  <c r="N32" i="10" s="1"/>
  <c r="F32" i="10" a="1"/>
  <c r="F32" i="10" s="1"/>
  <c r="O32" i="10"/>
  <c r="G56" i="10"/>
  <c r="L56" i="10" a="1"/>
  <c r="L56" i="10" s="1"/>
  <c r="M56" i="10" s="1"/>
  <c r="N56" i="10" a="1"/>
  <c r="N56" i="10" s="1"/>
  <c r="F56" i="10" a="1"/>
  <c r="F56" i="10" s="1"/>
  <c r="O56" i="10"/>
  <c r="N23" i="10" a="1"/>
  <c r="N23" i="10" s="1"/>
  <c r="F23" i="10" a="1"/>
  <c r="F23" i="10" s="1"/>
  <c r="L23" i="10" a="1"/>
  <c r="L23" i="10" s="1"/>
  <c r="M23" i="10" s="1"/>
  <c r="O23" i="10"/>
  <c r="N35" i="10" a="1"/>
  <c r="N35" i="10" s="1"/>
  <c r="F35" i="10" a="1"/>
  <c r="F35" i="10" s="1"/>
  <c r="L35" i="10" a="1"/>
  <c r="L35" i="10" s="1"/>
  <c r="M35" i="10" s="1"/>
  <c r="O35" i="10"/>
  <c r="N47" i="10" a="1"/>
  <c r="N47" i="10" s="1"/>
  <c r="F47" i="10" a="1"/>
  <c r="F47" i="10" s="1"/>
  <c r="L47" i="10" a="1"/>
  <c r="L47" i="10" s="1"/>
  <c r="M47" i="10" s="1"/>
  <c r="O47" i="10"/>
  <c r="F65" i="10" a="1"/>
  <c r="F65" i="10" s="1"/>
  <c r="L65" i="10" a="1"/>
  <c r="L65" i="10" s="1"/>
  <c r="M65" i="10" s="1"/>
  <c r="N65" i="10" a="1"/>
  <c r="N65" i="10" s="1"/>
  <c r="O65" i="10"/>
  <c r="G18" i="10"/>
  <c r="N18" i="10" a="1"/>
  <c r="N18" i="10" s="1"/>
  <c r="F18" i="10" a="1"/>
  <c r="F18" i="10" s="1"/>
  <c r="L18" i="10" a="1"/>
  <c r="L18" i="10" s="1"/>
  <c r="M18" i="10" s="1"/>
  <c r="O18" i="10"/>
  <c r="G24" i="10"/>
  <c r="N24" i="10" a="1"/>
  <c r="N24" i="10" s="1"/>
  <c r="F24" i="10" a="1"/>
  <c r="F24" i="10" s="1"/>
  <c r="L24" i="10" a="1"/>
  <c r="L24" i="10" s="1"/>
  <c r="M24" i="10" s="1"/>
  <c r="O24" i="10"/>
  <c r="G30" i="10"/>
  <c r="N30" i="10" a="1"/>
  <c r="N30" i="10" s="1"/>
  <c r="F30" i="10" a="1"/>
  <c r="F30" i="10" s="1"/>
  <c r="L30" i="10" a="1"/>
  <c r="L30" i="10" s="1"/>
  <c r="M30" i="10" s="1"/>
  <c r="O30" i="10"/>
  <c r="N36" i="10" a="1"/>
  <c r="N36" i="10" s="1"/>
  <c r="F36" i="10" a="1"/>
  <c r="F36" i="10" s="1"/>
  <c r="L36" i="10" a="1"/>
  <c r="L36" i="10" s="1"/>
  <c r="M36" i="10" s="1"/>
  <c r="O36" i="10"/>
  <c r="G42" i="10"/>
  <c r="N42" i="10" a="1"/>
  <c r="N42" i="10" s="1"/>
  <c r="F42" i="10" a="1"/>
  <c r="F42" i="10" s="1"/>
  <c r="L42" i="10" a="1"/>
  <c r="L42" i="10" s="1"/>
  <c r="M42" i="10" s="1"/>
  <c r="O42" i="10"/>
  <c r="G48" i="10"/>
  <c r="N48" i="10" a="1"/>
  <c r="N48" i="10" s="1"/>
  <c r="F48" i="10" a="1"/>
  <c r="F48" i="10" s="1"/>
  <c r="L48" i="10" a="1"/>
  <c r="L48" i="10" s="1"/>
  <c r="M48" i="10" s="1"/>
  <c r="O48" i="10"/>
  <c r="G54" i="10"/>
  <c r="N54" i="10" a="1"/>
  <c r="N54" i="10" s="1"/>
  <c r="F54" i="10" a="1"/>
  <c r="F54" i="10" s="1"/>
  <c r="L54" i="10" a="1"/>
  <c r="L54" i="10" s="1"/>
  <c r="M54" i="10" s="1"/>
  <c r="O54" i="10"/>
  <c r="G60" i="10"/>
  <c r="N60" i="10" a="1"/>
  <c r="N60" i="10" s="1"/>
  <c r="F60" i="10" a="1"/>
  <c r="F60" i="10" s="1"/>
  <c r="L60" i="10" a="1"/>
  <c r="L60" i="10" s="1"/>
  <c r="M60" i="10" s="1"/>
  <c r="O60" i="10"/>
  <c r="N13" i="10" a="1"/>
  <c r="N13" i="10" s="1"/>
  <c r="F13" i="10" a="1"/>
  <c r="F13" i="10" s="1"/>
  <c r="J13" i="10" s="1"/>
  <c r="K13" i="10" s="1"/>
  <c r="L19" i="10" a="1"/>
  <c r="L19" i="10" s="1"/>
  <c r="M19" i="10" s="1"/>
  <c r="N19" i="10" a="1"/>
  <c r="N19" i="10" s="1"/>
  <c r="F19" i="10" a="1"/>
  <c r="F19" i="10" s="1"/>
  <c r="O19" i="10"/>
  <c r="L25" i="10" a="1"/>
  <c r="L25" i="10" s="1"/>
  <c r="M25" i="10" s="1"/>
  <c r="N25" i="10" a="1"/>
  <c r="N25" i="10" s="1"/>
  <c r="F25" i="10" a="1"/>
  <c r="F25" i="10" s="1"/>
  <c r="J25" i="10" s="1"/>
  <c r="K25" i="10" s="1"/>
  <c r="O25" i="10"/>
  <c r="L31" i="10" a="1"/>
  <c r="L31" i="10" s="1"/>
  <c r="M31" i="10" s="1"/>
  <c r="N31" i="10" a="1"/>
  <c r="N31" i="10" s="1"/>
  <c r="F31" i="10" a="1"/>
  <c r="F31" i="10" s="1"/>
  <c r="O31" i="10"/>
  <c r="L37" i="10" a="1"/>
  <c r="L37" i="10" s="1"/>
  <c r="M37" i="10" s="1"/>
  <c r="N37" i="10" a="1"/>
  <c r="N37" i="10" s="1"/>
  <c r="F37" i="10" a="1"/>
  <c r="F37" i="10" s="1"/>
  <c r="O37" i="10"/>
  <c r="L43" i="10" a="1"/>
  <c r="L43" i="10" s="1"/>
  <c r="M43" i="10" s="1"/>
  <c r="N43" i="10" a="1"/>
  <c r="N43" i="10" s="1"/>
  <c r="F43" i="10" a="1"/>
  <c r="F43" i="10" s="1"/>
  <c r="O43" i="10"/>
  <c r="L49" i="10" a="1"/>
  <c r="L49" i="10" s="1"/>
  <c r="M49" i="10" s="1"/>
  <c r="N49" i="10" a="1"/>
  <c r="N49" i="10" s="1"/>
  <c r="F49" i="10" a="1"/>
  <c r="F49" i="10" s="1"/>
  <c r="O49" i="10"/>
  <c r="L55" i="10" a="1"/>
  <c r="L55" i="10" s="1"/>
  <c r="M55" i="10" s="1"/>
  <c r="N55" i="10" a="1"/>
  <c r="N55" i="10" s="1"/>
  <c r="F55" i="10" a="1"/>
  <c r="F55" i="10" s="1"/>
  <c r="O55" i="10"/>
  <c r="L61" i="10" a="1"/>
  <c r="L61" i="10" s="1"/>
  <c r="M61" i="10" s="1"/>
  <c r="N61" i="10" a="1"/>
  <c r="N61" i="10" s="1"/>
  <c r="F61" i="10" a="1"/>
  <c r="F61" i="10" s="1"/>
  <c r="O61" i="10"/>
  <c r="N14" i="10" a="1"/>
  <c r="N14" i="10" s="1"/>
  <c r="F14" i="10" a="1"/>
  <c r="F14" i="10" s="1"/>
  <c r="J14" i="10" s="1"/>
  <c r="K14" i="10" s="1"/>
  <c r="G50" i="10"/>
  <c r="L50" i="10" a="1"/>
  <c r="L50" i="10" s="1"/>
  <c r="M50" i="10" s="1"/>
  <c r="N50" i="10" a="1"/>
  <c r="N50" i="10" s="1"/>
  <c r="F50" i="10" a="1"/>
  <c r="F50" i="10" s="1"/>
  <c r="J50" i="10" s="1"/>
  <c r="K50" i="10" s="1"/>
  <c r="O50" i="10"/>
  <c r="F21" i="10" a="1"/>
  <c r="F21" i="10" s="1"/>
  <c r="J21" i="10" s="1"/>
  <c r="K21" i="10" s="1"/>
  <c r="L21" i="10" a="1"/>
  <c r="L21" i="10" s="1"/>
  <c r="M21" i="10" s="1"/>
  <c r="N21" i="10" a="1"/>
  <c r="N21" i="10" s="1"/>
  <c r="O21" i="10"/>
  <c r="G26" i="10"/>
  <c r="L26" i="10" a="1"/>
  <c r="L26" i="10" s="1"/>
  <c r="M26" i="10" s="1"/>
  <c r="N26" i="10" a="1"/>
  <c r="N26" i="10" s="1"/>
  <c r="F26" i="10" a="1"/>
  <c r="F26" i="10" s="1"/>
  <c r="O26" i="10"/>
  <c r="F15" i="10" a="1"/>
  <c r="F15" i="10" s="1"/>
  <c r="J15" i="10" s="1"/>
  <c r="K15" i="10" s="1"/>
  <c r="L15" i="10" a="1"/>
  <c r="L15" i="10" s="1"/>
  <c r="M15" i="10" s="1"/>
  <c r="N15" i="10" a="1"/>
  <c r="N15" i="10" s="1"/>
  <c r="F27" i="10" a="1"/>
  <c r="F27" i="10" s="1"/>
  <c r="L27" i="10" a="1"/>
  <c r="L27" i="10" s="1"/>
  <c r="M27" i="10" s="1"/>
  <c r="N27" i="10" a="1"/>
  <c r="N27" i="10" s="1"/>
  <c r="O27" i="10"/>
  <c r="F33" i="10" a="1"/>
  <c r="F33" i="10" s="1"/>
  <c r="J33" i="10" s="1"/>
  <c r="K33" i="10" s="1"/>
  <c r="L33" i="10" a="1"/>
  <c r="L33" i="10" s="1"/>
  <c r="M33" i="10" s="1"/>
  <c r="N33" i="10" a="1"/>
  <c r="N33" i="10" s="1"/>
  <c r="O33" i="10"/>
  <c r="F39" i="10" a="1"/>
  <c r="F39" i="10" s="1"/>
  <c r="L39" i="10" a="1"/>
  <c r="L39" i="10" s="1"/>
  <c r="M39" i="10" s="1"/>
  <c r="N39" i="10" a="1"/>
  <c r="N39" i="10" s="1"/>
  <c r="O39" i="10"/>
  <c r="F45" i="10" a="1"/>
  <c r="F45" i="10" s="1"/>
  <c r="L45" i="10" a="1"/>
  <c r="L45" i="10" s="1"/>
  <c r="M45" i="10" s="1"/>
  <c r="N45" i="10" a="1"/>
  <c r="N45" i="10" s="1"/>
  <c r="O45" i="10"/>
  <c r="F51" i="10" a="1"/>
  <c r="F51" i="10" s="1"/>
  <c r="J51" i="10" s="1"/>
  <c r="K51" i="10" s="1"/>
  <c r="L51" i="10" a="1"/>
  <c r="L51" i="10" s="1"/>
  <c r="M51" i="10" s="1"/>
  <c r="N51" i="10" a="1"/>
  <c r="N51" i="10" s="1"/>
  <c r="O51" i="10"/>
  <c r="F57" i="10" a="1"/>
  <c r="F57" i="10" s="1"/>
  <c r="J57" i="10" s="1"/>
  <c r="K57" i="10" s="1"/>
  <c r="L57" i="10" a="1"/>
  <c r="L57" i="10" s="1"/>
  <c r="M57" i="10" s="1"/>
  <c r="N57" i="10" a="1"/>
  <c r="N57" i="10" s="1"/>
  <c r="O57" i="10"/>
  <c r="L63" i="10" a="1"/>
  <c r="L63" i="10" s="1"/>
  <c r="M63" i="10" s="1"/>
  <c r="N63" i="10" a="1"/>
  <c r="N63" i="10" s="1"/>
  <c r="F63" i="10" a="1"/>
  <c r="F63" i="10" s="1"/>
  <c r="O63" i="10"/>
  <c r="G16" i="10"/>
  <c r="F16" i="10" a="1"/>
  <c r="F16" i="10" s="1"/>
  <c r="J16" i="10" s="1"/>
  <c r="K16" i="10" s="1"/>
  <c r="L16" i="10" a="1"/>
  <c r="L16" i="10" s="1"/>
  <c r="M16" i="10" s="1"/>
  <c r="N16" i="10" a="1"/>
  <c r="N16" i="10" s="1"/>
  <c r="O16" i="10"/>
  <c r="G22" i="10"/>
  <c r="F22" i="10" a="1"/>
  <c r="F22" i="10" s="1"/>
  <c r="J22" i="10" s="1"/>
  <c r="K22" i="10" s="1"/>
  <c r="L22" i="10" a="1"/>
  <c r="L22" i="10" s="1"/>
  <c r="M22" i="10" s="1"/>
  <c r="N22" i="10" a="1"/>
  <c r="N22" i="10" s="1"/>
  <c r="O22" i="10"/>
  <c r="G28" i="10"/>
  <c r="F28" i="10" a="1"/>
  <c r="F28" i="10" s="1"/>
  <c r="J28" i="10" s="1"/>
  <c r="K28" i="10" s="1"/>
  <c r="L28" i="10" a="1"/>
  <c r="L28" i="10" s="1"/>
  <c r="M28" i="10" s="1"/>
  <c r="N28" i="10" a="1"/>
  <c r="N28" i="10" s="1"/>
  <c r="O28" i="10"/>
  <c r="G34" i="10"/>
  <c r="F34" i="10" a="1"/>
  <c r="F34" i="10" s="1"/>
  <c r="J34" i="10" s="1"/>
  <c r="K34" i="10" s="1"/>
  <c r="L34" i="10" a="1"/>
  <c r="L34" i="10" s="1"/>
  <c r="M34" i="10" s="1"/>
  <c r="N34" i="10" a="1"/>
  <c r="N34" i="10" s="1"/>
  <c r="O34" i="10"/>
  <c r="G40" i="10"/>
  <c r="F40" i="10" a="1"/>
  <c r="F40" i="10" s="1"/>
  <c r="L40" i="10" a="1"/>
  <c r="L40" i="10" s="1"/>
  <c r="M40" i="10" s="1"/>
  <c r="N40" i="10" a="1"/>
  <c r="N40" i="10" s="1"/>
  <c r="O40" i="10"/>
  <c r="G46" i="10"/>
  <c r="F46" i="10" a="1"/>
  <c r="F46" i="10" s="1"/>
  <c r="L46" i="10" a="1"/>
  <c r="L46" i="10" s="1"/>
  <c r="M46" i="10" s="1"/>
  <c r="N46" i="10" a="1"/>
  <c r="N46" i="10" s="1"/>
  <c r="O46" i="10"/>
  <c r="G52" i="10"/>
  <c r="F52" i="10" a="1"/>
  <c r="F52" i="10" s="1"/>
  <c r="J52" i="10" s="1"/>
  <c r="K52" i="10" s="1"/>
  <c r="L52" i="10" a="1"/>
  <c r="L52" i="10" s="1"/>
  <c r="M52" i="10" s="1"/>
  <c r="N52" i="10" a="1"/>
  <c r="N52" i="10" s="1"/>
  <c r="O52" i="10"/>
  <c r="G58" i="10"/>
  <c r="F58" i="10" a="1"/>
  <c r="F58" i="10" s="1"/>
  <c r="J58" i="10" s="1"/>
  <c r="K58" i="10" s="1"/>
  <c r="L58" i="10" a="1"/>
  <c r="L58" i="10" s="1"/>
  <c r="M58" i="10" s="1"/>
  <c r="N58" i="10" a="1"/>
  <c r="N58" i="10" s="1"/>
  <c r="O58" i="10"/>
  <c r="G64" i="10"/>
  <c r="L64" i="10" a="1"/>
  <c r="L64" i="10" s="1"/>
  <c r="M64" i="10" s="1"/>
  <c r="N64" i="10" a="1"/>
  <c r="N64" i="10" s="1"/>
  <c r="F64" i="10" a="1"/>
  <c r="F64" i="10" s="1"/>
  <c r="J64" i="10" s="1"/>
  <c r="K64" i="10" s="1"/>
  <c r="O64" i="10"/>
  <c r="G20" i="10"/>
  <c r="L20" i="10" a="1"/>
  <c r="L20" i="10" s="1"/>
  <c r="M20" i="10" s="1"/>
  <c r="N20" i="10" a="1"/>
  <c r="N20" i="10" s="1"/>
  <c r="F20" i="10" a="1"/>
  <c r="F20" i="10" s="1"/>
  <c r="J20" i="10" s="1"/>
  <c r="K20" i="10" s="1"/>
  <c r="O20" i="10"/>
  <c r="G44" i="10"/>
  <c r="L44" i="10" a="1"/>
  <c r="L44" i="10" s="1"/>
  <c r="M44" i="10" s="1"/>
  <c r="N44" i="10" a="1"/>
  <c r="N44" i="10" s="1"/>
  <c r="F44" i="10" a="1"/>
  <c r="F44" i="10" s="1"/>
  <c r="O44" i="10"/>
  <c r="J17" i="10"/>
  <c r="K17" i="10" s="1"/>
  <c r="N17" i="10" a="1"/>
  <c r="N17" i="10" s="1"/>
  <c r="F17" i="10" a="1"/>
  <c r="F17" i="10" s="1"/>
  <c r="L17" i="10" a="1"/>
  <c r="L17" i="10" s="1"/>
  <c r="M17" i="10" s="1"/>
  <c r="O17" i="10"/>
  <c r="N59" i="10" a="1"/>
  <c r="N59" i="10" s="1"/>
  <c r="F59" i="10" a="1"/>
  <c r="F59" i="10" s="1"/>
  <c r="J59" i="10" s="1"/>
  <c r="K59" i="10" s="1"/>
  <c r="L59" i="10" a="1"/>
  <c r="L59" i="10" s="1"/>
  <c r="M59" i="10" s="1"/>
  <c r="O59" i="10"/>
  <c r="G38" i="10"/>
  <c r="L38" i="10" a="1"/>
  <c r="L38" i="10" s="1"/>
  <c r="M38" i="10" s="1"/>
  <c r="N38" i="10" a="1"/>
  <c r="N38" i="10" s="1"/>
  <c r="F38" i="10" a="1"/>
  <c r="F38" i="10" s="1"/>
  <c r="J38" i="10" s="1"/>
  <c r="K38" i="10" s="1"/>
  <c r="O38" i="10"/>
  <c r="N29" i="10" a="1"/>
  <c r="N29" i="10" s="1"/>
  <c r="F29" i="10" a="1"/>
  <c r="F29" i="10" s="1"/>
  <c r="J29" i="10" s="1"/>
  <c r="K29" i="10" s="1"/>
  <c r="L29" i="10" a="1"/>
  <c r="L29" i="10" s="1"/>
  <c r="M29" i="10" s="1"/>
  <c r="O29" i="10"/>
  <c r="N41" i="10" a="1"/>
  <c r="N41" i="10" s="1"/>
  <c r="F41" i="10" a="1"/>
  <c r="F41" i="10" s="1"/>
  <c r="J41" i="10" s="1"/>
  <c r="K41" i="10" s="1"/>
  <c r="L41" i="10" a="1"/>
  <c r="L41" i="10" s="1"/>
  <c r="M41" i="10" s="1"/>
  <c r="O41" i="10"/>
  <c r="N53" i="10" a="1"/>
  <c r="N53" i="10" s="1"/>
  <c r="F53" i="10" a="1"/>
  <c r="F53" i="10" s="1"/>
  <c r="J53" i="10" s="1"/>
  <c r="K53" i="10" s="1"/>
  <c r="L53" i="10" a="1"/>
  <c r="L53" i="10" s="1"/>
  <c r="M53" i="10" s="1"/>
  <c r="O53" i="10"/>
  <c r="G62" i="10"/>
  <c r="L62" i="10" a="1"/>
  <c r="L62" i="10" s="1"/>
  <c r="M62" i="10" s="1"/>
  <c r="N62" i="10" a="1"/>
  <c r="N62" i="10" s="1"/>
  <c r="F62" i="10" a="1"/>
  <c r="F62" i="10" s="1"/>
  <c r="J62" i="10" s="1"/>
  <c r="K62" i="10" s="1"/>
  <c r="O62" i="10"/>
  <c r="N7" i="10" a="1"/>
  <c r="N7" i="10" s="1"/>
  <c r="F7" i="10" a="1"/>
  <c r="F7" i="10" s="1"/>
  <c r="J7" i="10" s="1"/>
  <c r="K7" i="10" s="1"/>
  <c r="F8" i="10" a="1"/>
  <c r="F8" i="10" s="1"/>
  <c r="J8" i="10" s="1"/>
  <c r="K8" i="10" s="1"/>
  <c r="N8" i="10" a="1"/>
  <c r="N8" i="10" s="1"/>
  <c r="F9" i="10" a="1"/>
  <c r="F9" i="10" s="1"/>
  <c r="J9" i="10" s="1"/>
  <c r="K9" i="10" s="1"/>
  <c r="N9" i="10" a="1"/>
  <c r="N9" i="10" s="1"/>
  <c r="F10" i="10" a="1"/>
  <c r="F10" i="10" s="1"/>
  <c r="J10" i="10" s="1"/>
  <c r="K10" i="10" s="1"/>
  <c r="F11" i="10" a="1"/>
  <c r="F11" i="10" s="1"/>
  <c r="J11" i="10" s="1"/>
  <c r="K11" i="10" s="1"/>
  <c r="N12" i="10" a="1"/>
  <c r="N12" i="10" s="1"/>
  <c r="F12" i="10" a="1"/>
  <c r="F12" i="10" s="1"/>
  <c r="J12" i="10" s="1"/>
  <c r="K12" i="10" s="1"/>
  <c r="J56" i="10"/>
  <c r="K56" i="10" s="1"/>
  <c r="J60" i="10"/>
  <c r="K60" i="10" s="1"/>
  <c r="J23" i="10"/>
  <c r="K23" i="10" s="1"/>
  <c r="J30" i="10"/>
  <c r="K30" i="10" s="1"/>
  <c r="G57" i="10"/>
  <c r="G43" i="10"/>
  <c r="G53" i="10"/>
  <c r="J42" i="10"/>
  <c r="K42" i="10" s="1"/>
  <c r="J31" i="10"/>
  <c r="K31" i="10" s="1"/>
  <c r="G51" i="10"/>
  <c r="G61" i="10"/>
  <c r="J19" i="10"/>
  <c r="K19" i="10" s="1"/>
  <c r="J35" i="10"/>
  <c r="K35" i="10" s="1"/>
  <c r="G37" i="10"/>
  <c r="G59" i="10"/>
  <c r="J27" i="10"/>
  <c r="K27" i="10" s="1"/>
  <c r="G41" i="10"/>
  <c r="G19" i="10"/>
  <c r="G21" i="10"/>
  <c r="G27" i="10"/>
  <c r="G29" i="10"/>
  <c r="G35" i="10"/>
  <c r="J36" i="10"/>
  <c r="K36" i="10" s="1"/>
  <c r="J40" i="10"/>
  <c r="K40" i="10" s="1"/>
  <c r="G45" i="10"/>
  <c r="J46" i="10"/>
  <c r="K46" i="10" s="1"/>
  <c r="G49" i="10"/>
  <c r="J44" i="10"/>
  <c r="K44" i="10" s="1"/>
  <c r="J48" i="10"/>
  <c r="K48" i="10" s="1"/>
  <c r="J54" i="10"/>
  <c r="K54" i="10" s="1"/>
  <c r="J39" i="10"/>
  <c r="K39" i="10" s="1"/>
  <c r="J47" i="10"/>
  <c r="K47" i="10" s="1"/>
  <c r="J55" i="10"/>
  <c r="K55" i="10" s="1"/>
  <c r="J63" i="10"/>
  <c r="K63" i="10" s="1"/>
  <c r="G23" i="10"/>
  <c r="J24" i="10"/>
  <c r="K24" i="10" s="1"/>
  <c r="G31" i="10"/>
  <c r="J32" i="10"/>
  <c r="K32" i="10" s="1"/>
  <c r="G36" i="10"/>
  <c r="J37" i="10"/>
  <c r="K37" i="10" s="1"/>
  <c r="G39" i="10"/>
  <c r="J45" i="10"/>
  <c r="K45" i="10" s="1"/>
  <c r="G47" i="10"/>
  <c r="G55" i="10"/>
  <c r="J61" i="10"/>
  <c r="K61" i="10" s="1"/>
  <c r="G63" i="10"/>
  <c r="G17" i="10"/>
  <c r="J18" i="10"/>
  <c r="K18" i="10" s="1"/>
  <c r="G25" i="10"/>
  <c r="J26" i="10"/>
  <c r="K26" i="10" s="1"/>
  <c r="G33" i="10"/>
  <c r="J43" i="10"/>
  <c r="K43" i="10" s="1"/>
  <c r="J49" i="10"/>
  <c r="K49" i="10" s="1"/>
  <c r="J65" i="10"/>
  <c r="K65" i="10" s="1"/>
  <c r="G65" i="10"/>
  <c r="G15" i="10" l="1"/>
  <c r="O15" i="10" s="1"/>
  <c r="G8" i="7"/>
  <c r="N8" i="7"/>
  <c r="M8" i="7"/>
  <c r="O29" i="9" l="1"/>
  <c r="O28" i="9"/>
  <c r="O61" i="9"/>
  <c r="O66" i="9"/>
  <c r="O36" i="9"/>
  <c r="O42" i="9"/>
  <c r="O43" i="9"/>
  <c r="O15" i="9"/>
  <c r="O46" i="9"/>
  <c r="O67" i="9"/>
  <c r="O31" i="9"/>
  <c r="O55" i="9"/>
  <c r="O21" i="9"/>
  <c r="O34" i="9"/>
  <c r="O33" i="9"/>
  <c r="O63" i="9"/>
  <c r="O52" i="9"/>
  <c r="O64" i="9"/>
  <c r="O49" i="9"/>
  <c r="O26" i="9"/>
  <c r="O69" i="9"/>
  <c r="O58" i="9"/>
  <c r="O51" i="9"/>
  <c r="O48" i="9"/>
  <c r="O35" i="9"/>
  <c r="O32" i="9"/>
  <c r="O30" i="9"/>
  <c r="O19" i="9"/>
  <c r="O25" i="9"/>
  <c r="O20" i="9"/>
  <c r="O17" i="9"/>
  <c r="O37" i="9"/>
  <c r="O27" i="9"/>
  <c r="N8" i="9"/>
  <c r="O70" i="9"/>
  <c r="N10" i="10" l="1" a="1"/>
  <c r="N10" i="10" s="1"/>
  <c r="O16" i="9"/>
  <c r="N11" i="10" s="1" a="1"/>
  <c r="N11" i="10" s="1"/>
  <c r="O62" i="9"/>
  <c r="L8" i="9"/>
  <c r="O39" i="9"/>
  <c r="J8" i="9"/>
  <c r="O22" i="9"/>
  <c r="O23" i="9"/>
  <c r="O38" i="9"/>
  <c r="O65" i="9"/>
  <c r="O53" i="9"/>
  <c r="O40" i="9"/>
  <c r="O71" i="9"/>
  <c r="O54" i="9"/>
  <c r="O44" i="9"/>
  <c r="O41" i="9"/>
  <c r="O14" i="9"/>
  <c r="O24" i="9"/>
  <c r="O50" i="9"/>
  <c r="O59" i="9"/>
  <c r="O56" i="9"/>
  <c r="O47" i="9"/>
  <c r="O60" i="9"/>
  <c r="O13" i="9"/>
  <c r="O57" i="9"/>
  <c r="O45" i="9"/>
  <c r="K8" i="9"/>
  <c r="O18" i="9"/>
  <c r="O68" i="9"/>
  <c r="J27" i="6" l="1"/>
  <c r="J70" i="8"/>
  <c r="J69" i="8"/>
  <c r="J68" i="8"/>
  <c r="J67" i="8"/>
  <c r="J66" i="8"/>
  <c r="J65" i="8"/>
  <c r="J64" i="8"/>
  <c r="J63" i="8"/>
  <c r="J62" i="8"/>
  <c r="J61" i="8"/>
  <c r="J60" i="8"/>
  <c r="J59" i="8"/>
  <c r="J58" i="8"/>
  <c r="J57" i="8"/>
  <c r="J56" i="8"/>
  <c r="J55" i="8"/>
  <c r="J54" i="8"/>
  <c r="J53" i="8"/>
  <c r="J52" i="8"/>
  <c r="J51" i="8"/>
  <c r="J50" i="8"/>
  <c r="J49" i="8"/>
  <c r="J48" i="8"/>
  <c r="J47" i="8"/>
  <c r="J46" i="8"/>
  <c r="J45" i="8"/>
  <c r="J44" i="8"/>
  <c r="J43" i="8"/>
  <c r="J42" i="8"/>
  <c r="J41" i="8"/>
  <c r="J40" i="8"/>
  <c r="J39" i="8"/>
  <c r="J38" i="8"/>
  <c r="J37" i="8"/>
  <c r="J36" i="8"/>
  <c r="J35" i="8"/>
  <c r="J34" i="8"/>
  <c r="J33" i="8"/>
  <c r="J32" i="8"/>
  <c r="J31" i="8"/>
  <c r="J30" i="8"/>
  <c r="J29" i="8"/>
  <c r="J28" i="8"/>
  <c r="J27" i="8"/>
  <c r="J26" i="8"/>
  <c r="J25" i="8"/>
  <c r="J24" i="8"/>
  <c r="J23" i="8"/>
  <c r="J22" i="8"/>
  <c r="J21" i="8"/>
  <c r="J20" i="8"/>
  <c r="R20" i="8" s="1"/>
  <c r="J19" i="8"/>
  <c r="J18" i="8"/>
  <c r="J17" i="8"/>
  <c r="J16" i="8"/>
  <c r="J15" i="8"/>
  <c r="J14" i="8"/>
  <c r="J13" i="8"/>
  <c r="J12" i="8"/>
  <c r="J7" i="8" l="1"/>
  <c r="S27" i="6"/>
  <c r="R27" i="6"/>
  <c r="R12" i="8"/>
  <c r="S12" i="8"/>
  <c r="E8" i="10"/>
  <c r="H8" i="10" s="1"/>
  <c r="I8" i="10" s="1"/>
  <c r="S13" i="8"/>
  <c r="R13" i="8"/>
  <c r="E9" i="10"/>
  <c r="R14" i="8"/>
  <c r="S14" i="8"/>
  <c r="E10" i="10"/>
  <c r="H10" i="10" s="1"/>
  <c r="I10" i="10" s="1"/>
  <c r="R15" i="8"/>
  <c r="S15" i="8"/>
  <c r="E11" i="10"/>
  <c r="H11" i="10" s="1"/>
  <c r="I11" i="10" s="1"/>
  <c r="S16" i="8"/>
  <c r="R16" i="8"/>
  <c r="E12" i="10"/>
  <c r="H12" i="10" s="1"/>
  <c r="I12" i="10" s="1"/>
  <c r="R17" i="8"/>
  <c r="S17" i="8"/>
  <c r="E13" i="10"/>
  <c r="H13" i="10" s="1"/>
  <c r="I13" i="10" s="1"/>
  <c r="R18" i="8"/>
  <c r="S18" i="8"/>
  <c r="E14" i="10"/>
  <c r="H14" i="10" s="1"/>
  <c r="I14" i="10" s="1"/>
  <c r="S19" i="8"/>
  <c r="R19" i="8"/>
  <c r="E15" i="10"/>
  <c r="H15" i="10" s="1"/>
  <c r="I15" i="10" s="1"/>
  <c r="S20" i="8"/>
  <c r="T20" i="8" s="1"/>
  <c r="E16" i="10"/>
  <c r="H16" i="10" s="1"/>
  <c r="I16" i="10" s="1"/>
  <c r="R21" i="8"/>
  <c r="S21" i="8"/>
  <c r="E17" i="10"/>
  <c r="H17" i="10" s="1"/>
  <c r="I17" i="10" s="1"/>
  <c r="S22" i="8"/>
  <c r="R22" i="8"/>
  <c r="T22" i="8" s="1"/>
  <c r="E18" i="10"/>
  <c r="H18" i="10" s="1"/>
  <c r="I18" i="10" s="1"/>
  <c r="R23" i="8"/>
  <c r="S23" i="8"/>
  <c r="E19" i="10"/>
  <c r="H19" i="10" s="1"/>
  <c r="I19" i="10" s="1"/>
  <c r="R24" i="8"/>
  <c r="S24" i="8"/>
  <c r="E20" i="10"/>
  <c r="H20" i="10" s="1"/>
  <c r="I20" i="10" s="1"/>
  <c r="S25" i="8"/>
  <c r="R25" i="8"/>
  <c r="E21" i="10"/>
  <c r="H21" i="10" s="1"/>
  <c r="I21" i="10" s="1"/>
  <c r="R26" i="8"/>
  <c r="S26" i="8"/>
  <c r="E22" i="10"/>
  <c r="H22" i="10" s="1"/>
  <c r="I22" i="10" s="1"/>
  <c r="R27" i="8"/>
  <c r="S27" i="8"/>
  <c r="E23" i="10"/>
  <c r="H23" i="10" s="1"/>
  <c r="I23" i="10" s="1"/>
  <c r="S28" i="8"/>
  <c r="R28" i="8"/>
  <c r="T28" i="8" s="1"/>
  <c r="E24" i="10"/>
  <c r="H24" i="10" s="1"/>
  <c r="I24" i="10" s="1"/>
  <c r="R29" i="8"/>
  <c r="S29" i="8"/>
  <c r="E25" i="10"/>
  <c r="H25" i="10" s="1"/>
  <c r="I25" i="10" s="1"/>
  <c r="R30" i="8"/>
  <c r="S30" i="8"/>
  <c r="E26" i="10"/>
  <c r="H26" i="10" s="1"/>
  <c r="I26" i="10" s="1"/>
  <c r="S31" i="8"/>
  <c r="R31" i="8"/>
  <c r="E27" i="10"/>
  <c r="H27" i="10" s="1"/>
  <c r="I27" i="10" s="1"/>
  <c r="R32" i="8"/>
  <c r="S32" i="8"/>
  <c r="E28" i="10"/>
  <c r="H28" i="10" s="1"/>
  <c r="I28" i="10" s="1"/>
  <c r="R33" i="8"/>
  <c r="S33" i="8"/>
  <c r="E29" i="10"/>
  <c r="H29" i="10" s="1"/>
  <c r="I29" i="10" s="1"/>
  <c r="S34" i="8"/>
  <c r="R34" i="8"/>
  <c r="T34" i="8" s="1"/>
  <c r="E30" i="10"/>
  <c r="H30" i="10" s="1"/>
  <c r="I30" i="10" s="1"/>
  <c r="R35" i="8"/>
  <c r="S35" i="8"/>
  <c r="E31" i="10"/>
  <c r="H31" i="10" s="1"/>
  <c r="I31" i="10" s="1"/>
  <c r="R36" i="8"/>
  <c r="S36" i="8"/>
  <c r="E32" i="10"/>
  <c r="H32" i="10" s="1"/>
  <c r="I32" i="10" s="1"/>
  <c r="S37" i="8"/>
  <c r="R37" i="8"/>
  <c r="E33" i="10"/>
  <c r="H33" i="10" s="1"/>
  <c r="I33" i="10" s="1"/>
  <c r="R38" i="8"/>
  <c r="S38" i="8"/>
  <c r="E34" i="10"/>
  <c r="H34" i="10" s="1"/>
  <c r="I34" i="10" s="1"/>
  <c r="R39" i="8"/>
  <c r="S39" i="8"/>
  <c r="E35" i="10"/>
  <c r="H35" i="10" s="1"/>
  <c r="I35" i="10" s="1"/>
  <c r="S40" i="8"/>
  <c r="R40" i="8"/>
  <c r="T40" i="8" s="1"/>
  <c r="E36" i="10"/>
  <c r="H36" i="10" s="1"/>
  <c r="I36" i="10" s="1"/>
  <c r="R41" i="8"/>
  <c r="S41" i="8"/>
  <c r="E37" i="10"/>
  <c r="H37" i="10" s="1"/>
  <c r="I37" i="10" s="1"/>
  <c r="R42" i="8"/>
  <c r="S42" i="8"/>
  <c r="T42" i="8" s="1"/>
  <c r="E38" i="10"/>
  <c r="H38" i="10" s="1"/>
  <c r="I38" i="10" s="1"/>
  <c r="S43" i="8"/>
  <c r="R43" i="8"/>
  <c r="E39" i="10"/>
  <c r="H39" i="10" s="1"/>
  <c r="I39" i="10" s="1"/>
  <c r="R44" i="8"/>
  <c r="S44" i="8"/>
  <c r="E40" i="10"/>
  <c r="H40" i="10" s="1"/>
  <c r="I40" i="10" s="1"/>
  <c r="R45" i="8"/>
  <c r="S45" i="8"/>
  <c r="E41" i="10"/>
  <c r="H41" i="10" s="1"/>
  <c r="I41" i="10" s="1"/>
  <c r="S46" i="8"/>
  <c r="R46" i="8"/>
  <c r="T46" i="8" s="1"/>
  <c r="E42" i="10"/>
  <c r="H42" i="10" s="1"/>
  <c r="I42" i="10" s="1"/>
  <c r="R47" i="8"/>
  <c r="S47" i="8"/>
  <c r="E43" i="10"/>
  <c r="H43" i="10" s="1"/>
  <c r="I43" i="10" s="1"/>
  <c r="R48" i="8"/>
  <c r="S48" i="8"/>
  <c r="T48" i="8" s="1"/>
  <c r="E44" i="10"/>
  <c r="H44" i="10" s="1"/>
  <c r="I44" i="10" s="1"/>
  <c r="S49" i="8"/>
  <c r="R49" i="8"/>
  <c r="E45" i="10"/>
  <c r="H45" i="10" s="1"/>
  <c r="I45" i="10" s="1"/>
  <c r="R50" i="8"/>
  <c r="S50" i="8"/>
  <c r="T50" i="8" s="1"/>
  <c r="E46" i="10"/>
  <c r="H46" i="10" s="1"/>
  <c r="I46" i="10" s="1"/>
  <c r="R51" i="8"/>
  <c r="S51" i="8"/>
  <c r="E47" i="10"/>
  <c r="H47" i="10" s="1"/>
  <c r="I47" i="10" s="1"/>
  <c r="S52" i="8"/>
  <c r="R52" i="8"/>
  <c r="T52" i="8" s="1"/>
  <c r="E48" i="10"/>
  <c r="H48" i="10" s="1"/>
  <c r="I48" i="10" s="1"/>
  <c r="R53" i="8"/>
  <c r="S53" i="8"/>
  <c r="E49" i="10"/>
  <c r="H49" i="10" s="1"/>
  <c r="I49" i="10" s="1"/>
  <c r="R54" i="8"/>
  <c r="S54" i="8"/>
  <c r="T54" i="8" s="1"/>
  <c r="E50" i="10"/>
  <c r="H50" i="10" s="1"/>
  <c r="I50" i="10" s="1"/>
  <c r="S55" i="8"/>
  <c r="R55" i="8"/>
  <c r="E51" i="10"/>
  <c r="H51" i="10" s="1"/>
  <c r="I51" i="10" s="1"/>
  <c r="R56" i="8"/>
  <c r="S56" i="8"/>
  <c r="T56" i="8" s="1"/>
  <c r="E52" i="10"/>
  <c r="H52" i="10" s="1"/>
  <c r="I52" i="10" s="1"/>
  <c r="R57" i="8"/>
  <c r="S57" i="8"/>
  <c r="E53" i="10"/>
  <c r="H53" i="10" s="1"/>
  <c r="I53" i="10" s="1"/>
  <c r="S58" i="8"/>
  <c r="R58" i="8"/>
  <c r="T58" i="8" s="1"/>
  <c r="E54" i="10"/>
  <c r="H54" i="10" s="1"/>
  <c r="I54" i="10" s="1"/>
  <c r="R59" i="8"/>
  <c r="S59" i="8"/>
  <c r="E55" i="10"/>
  <c r="H55" i="10" s="1"/>
  <c r="I55" i="10" s="1"/>
  <c r="R60" i="8"/>
  <c r="S60" i="8"/>
  <c r="E56" i="10"/>
  <c r="H56" i="10" s="1"/>
  <c r="I56" i="10" s="1"/>
  <c r="S61" i="8"/>
  <c r="R61" i="8"/>
  <c r="E57" i="10"/>
  <c r="H57" i="10" s="1"/>
  <c r="I57" i="10" s="1"/>
  <c r="R62" i="8"/>
  <c r="S62" i="8"/>
  <c r="E58" i="10"/>
  <c r="H58" i="10" s="1"/>
  <c r="I58" i="10" s="1"/>
  <c r="R63" i="8"/>
  <c r="S63" i="8"/>
  <c r="E59" i="10"/>
  <c r="H59" i="10" s="1"/>
  <c r="I59" i="10" s="1"/>
  <c r="S64" i="8"/>
  <c r="R64" i="8"/>
  <c r="T64" i="8" s="1"/>
  <c r="E60" i="10"/>
  <c r="H60" i="10" s="1"/>
  <c r="I60" i="10" s="1"/>
  <c r="R65" i="8"/>
  <c r="S65" i="8"/>
  <c r="E61" i="10"/>
  <c r="H61" i="10" s="1"/>
  <c r="I61" i="10" s="1"/>
  <c r="R66" i="8"/>
  <c r="S66" i="8"/>
  <c r="E62" i="10"/>
  <c r="H62" i="10" s="1"/>
  <c r="I62" i="10" s="1"/>
  <c r="S67" i="8"/>
  <c r="R67" i="8"/>
  <c r="E63" i="10"/>
  <c r="H63" i="10" s="1"/>
  <c r="I63" i="10" s="1"/>
  <c r="R68" i="8"/>
  <c r="S68" i="8"/>
  <c r="E64" i="10"/>
  <c r="H64" i="10" s="1"/>
  <c r="I64" i="10" s="1"/>
  <c r="R69" i="8"/>
  <c r="S69" i="8"/>
  <c r="E65" i="10"/>
  <c r="H65" i="10" s="1"/>
  <c r="I65" i="10" s="1"/>
  <c r="S70" i="8"/>
  <c r="R70" i="8"/>
  <c r="T70" i="8" s="1"/>
  <c r="E7" i="10"/>
  <c r="H7" i="10" s="1"/>
  <c r="I7" i="10" s="1"/>
  <c r="H9" i="10"/>
  <c r="I9" i="10" s="1"/>
  <c r="O15" i="7"/>
  <c r="O12" i="7"/>
  <c r="O13" i="7"/>
  <c r="O50" i="7"/>
  <c r="O62" i="7"/>
  <c r="O39" i="7"/>
  <c r="O63" i="7"/>
  <c r="O28" i="7"/>
  <c r="O52" i="7"/>
  <c r="O29" i="7"/>
  <c r="O41" i="7"/>
  <c r="O68" i="7"/>
  <c r="O21" i="7"/>
  <c r="O69" i="7"/>
  <c r="O22" i="7"/>
  <c r="O34" i="7"/>
  <c r="O70" i="7"/>
  <c r="O47" i="7"/>
  <c r="O36" i="7"/>
  <c r="O60" i="7"/>
  <c r="O61" i="7"/>
  <c r="T26" i="8" l="1"/>
  <c r="T17" i="8"/>
  <c r="L12" i="10" s="1" a="1"/>
  <c r="L12" i="10" s="1"/>
  <c r="M12" i="10" s="1"/>
  <c r="G12" i="10" s="1"/>
  <c r="O12" i="10" s="1"/>
  <c r="T15" i="8"/>
  <c r="L10" i="10" s="1" a="1"/>
  <c r="L10" i="10" s="1"/>
  <c r="M10" i="10" s="1"/>
  <c r="T38" i="8"/>
  <c r="T13" i="8"/>
  <c r="L8" i="10" s="1" a="1"/>
  <c r="L8" i="10" s="1"/>
  <c r="M8" i="10" s="1"/>
  <c r="T66" i="8"/>
  <c r="T62" i="8"/>
  <c r="T32" i="8"/>
  <c r="T25" i="8"/>
  <c r="T23" i="8"/>
  <c r="T16" i="8"/>
  <c r="L11" i="10" s="1" a="1"/>
  <c r="L11" i="10" s="1"/>
  <c r="M11" i="10" s="1"/>
  <c r="T29" i="8"/>
  <c r="T31" i="8"/>
  <c r="T21" i="8"/>
  <c r="T67" i="8"/>
  <c r="T65" i="8"/>
  <c r="T61" i="8"/>
  <c r="T57" i="8"/>
  <c r="T51" i="8"/>
  <c r="T45" i="8"/>
  <c r="T37" i="8"/>
  <c r="T69" i="8"/>
  <c r="T63" i="8"/>
  <c r="T59" i="8"/>
  <c r="T53" i="8"/>
  <c r="T47" i="8"/>
  <c r="T43" i="8"/>
  <c r="T41" i="8"/>
  <c r="T35" i="8"/>
  <c r="T39" i="8"/>
  <c r="T33" i="8"/>
  <c r="T27" i="8"/>
  <c r="T55" i="8"/>
  <c r="T49" i="8"/>
  <c r="T19" i="8"/>
  <c r="L14" i="10" s="1" a="1"/>
  <c r="L14" i="10" s="1"/>
  <c r="T68" i="8"/>
  <c r="T60" i="8"/>
  <c r="T44" i="8"/>
  <c r="T36" i="8"/>
  <c r="T30" i="8"/>
  <c r="T24" i="8"/>
  <c r="T18" i="8"/>
  <c r="L13" i="10" s="1" a="1"/>
  <c r="L13" i="10" s="1"/>
  <c r="T14" i="8"/>
  <c r="L9" i="10" s="1" a="1"/>
  <c r="L9" i="10" s="1"/>
  <c r="M9" i="10" s="1"/>
  <c r="O48" i="7"/>
  <c r="O44" i="7"/>
  <c r="O17" i="7"/>
  <c r="O16" i="7"/>
  <c r="O14" i="7"/>
  <c r="L12" i="8"/>
  <c r="M12" i="8"/>
  <c r="O56" i="7"/>
  <c r="O67" i="7"/>
  <c r="O19" i="7"/>
  <c r="O54" i="7"/>
  <c r="O30" i="7"/>
  <c r="O55" i="7"/>
  <c r="O42" i="7"/>
  <c r="O18" i="7"/>
  <c r="O38" i="7"/>
  <c r="O51" i="7"/>
  <c r="O25" i="7"/>
  <c r="K8" i="7"/>
  <c r="O35" i="7"/>
  <c r="O23" i="7"/>
  <c r="O43" i="7"/>
  <c r="O49" i="7"/>
  <c r="O24" i="7"/>
  <c r="O57" i="7"/>
  <c r="O31" i="7"/>
  <c r="O64" i="7"/>
  <c r="O37" i="7"/>
  <c r="O71" i="7"/>
  <c r="O58" i="7"/>
  <c r="O45" i="7"/>
  <c r="O32" i="7"/>
  <c r="O65" i="7"/>
  <c r="O59" i="7"/>
  <c r="O46" i="7"/>
  <c r="O33" i="7"/>
  <c r="O20" i="7"/>
  <c r="O66" i="7"/>
  <c r="O26" i="7"/>
  <c r="O53" i="7"/>
  <c r="O40" i="7"/>
  <c r="O27" i="7"/>
  <c r="J8" i="7"/>
  <c r="S7" i="8"/>
  <c r="R7" i="8"/>
  <c r="L8" i="7"/>
  <c r="P12" i="8" l="1"/>
  <c r="Q12" i="8"/>
  <c r="N12" i="8"/>
  <c r="N7" i="8" s="1"/>
  <c r="O8" i="7"/>
  <c r="M13" i="10"/>
  <c r="G13" i="10" s="1"/>
  <c r="O13" i="10" s="1"/>
  <c r="M14" i="10"/>
  <c r="G14" i="10" s="1"/>
  <c r="O14" i="10" s="1"/>
  <c r="Q7" i="8"/>
  <c r="G11" i="10"/>
  <c r="O11" i="10" s="1"/>
  <c r="G9" i="10"/>
  <c r="O9" i="10" s="1"/>
  <c r="G10" i="10"/>
  <c r="O10" i="10" s="1"/>
  <c r="T12" i="8" l="1"/>
  <c r="L7" i="10" s="1" a="1"/>
  <c r="L7" i="10" s="1"/>
  <c r="M7" i="10" s="1"/>
  <c r="P7" i="8"/>
  <c r="G8" i="10"/>
  <c r="O8" i="10" s="1"/>
  <c r="J11" i="6"/>
  <c r="J70" i="6"/>
  <c r="J69" i="6"/>
  <c r="J68" i="6"/>
  <c r="J67" i="6"/>
  <c r="J66" i="6"/>
  <c r="J65" i="6"/>
  <c r="J64" i="6"/>
  <c r="J63" i="6"/>
  <c r="J62" i="6"/>
  <c r="J61" i="6"/>
  <c r="J60" i="6"/>
  <c r="J59" i="6"/>
  <c r="J58" i="6"/>
  <c r="J57" i="6"/>
  <c r="J56" i="6"/>
  <c r="J55" i="6"/>
  <c r="J54" i="6"/>
  <c r="J53" i="6"/>
  <c r="J52" i="6"/>
  <c r="J51" i="6"/>
  <c r="J50" i="6"/>
  <c r="J49" i="6"/>
  <c r="J48" i="6"/>
  <c r="J47" i="6"/>
  <c r="J46" i="6"/>
  <c r="J45" i="6"/>
  <c r="J44" i="6"/>
  <c r="J43" i="6"/>
  <c r="J42" i="6"/>
  <c r="J41" i="6"/>
  <c r="J40" i="6"/>
  <c r="J39" i="6"/>
  <c r="J38" i="6"/>
  <c r="J37" i="6"/>
  <c r="J36" i="6"/>
  <c r="J35" i="6"/>
  <c r="J34" i="6"/>
  <c r="J33" i="6"/>
  <c r="J32" i="6"/>
  <c r="J31" i="6"/>
  <c r="J30" i="6"/>
  <c r="J29" i="6"/>
  <c r="J28" i="6"/>
  <c r="J26" i="6"/>
  <c r="J25" i="6"/>
  <c r="J24" i="6"/>
  <c r="J23" i="6"/>
  <c r="J22" i="6"/>
  <c r="J21" i="6"/>
  <c r="J20" i="6"/>
  <c r="J19" i="6"/>
  <c r="J18" i="6"/>
  <c r="J16" i="6"/>
  <c r="J15" i="6"/>
  <c r="J14" i="6"/>
  <c r="J13" i="6"/>
  <c r="G7" i="10" l="1"/>
  <c r="O7" i="10" s="1"/>
  <c r="S15" i="6"/>
  <c r="R15" i="6"/>
  <c r="S31" i="6"/>
  <c r="R31" i="6"/>
  <c r="S14" i="6"/>
  <c r="R14" i="6"/>
  <c r="S21" i="6"/>
  <c r="R21" i="6"/>
  <c r="S28" i="6"/>
  <c r="R28" i="6"/>
  <c r="S34" i="6"/>
  <c r="R34" i="6"/>
  <c r="S40" i="6"/>
  <c r="R40" i="6"/>
  <c r="S46" i="6"/>
  <c r="R46" i="6"/>
  <c r="S52" i="6"/>
  <c r="R52" i="6"/>
  <c r="S58" i="6"/>
  <c r="R58" i="6"/>
  <c r="S64" i="6"/>
  <c r="T64" i="6" s="1"/>
  <c r="R64" i="6"/>
  <c r="S70" i="6"/>
  <c r="R70" i="6"/>
  <c r="S65" i="6"/>
  <c r="R65" i="6"/>
  <c r="S29" i="6"/>
  <c r="R29" i="6"/>
  <c r="S41" i="6"/>
  <c r="R41" i="6"/>
  <c r="S47" i="6"/>
  <c r="R47" i="6"/>
  <c r="S53" i="6"/>
  <c r="R53" i="6"/>
  <c r="S59" i="6"/>
  <c r="R59" i="6"/>
  <c r="S11" i="6"/>
  <c r="R11" i="6"/>
  <c r="J7" i="6"/>
  <c r="S16" i="6"/>
  <c r="R16" i="6"/>
  <c r="S23" i="6"/>
  <c r="R23" i="6"/>
  <c r="S30" i="6"/>
  <c r="R30" i="6"/>
  <c r="T30" i="6" s="1"/>
  <c r="S36" i="6"/>
  <c r="R36" i="6"/>
  <c r="S42" i="6"/>
  <c r="R42" i="6"/>
  <c r="S48" i="6"/>
  <c r="R48" i="6"/>
  <c r="S54" i="6"/>
  <c r="R54" i="6"/>
  <c r="S60" i="6"/>
  <c r="R60" i="6"/>
  <c r="S66" i="6"/>
  <c r="R66" i="6"/>
  <c r="T66" i="6" s="1"/>
  <c r="S22" i="6"/>
  <c r="R22" i="6"/>
  <c r="S18" i="6"/>
  <c r="R18" i="6"/>
  <c r="S37" i="6"/>
  <c r="R37" i="6"/>
  <c r="T37" i="6" s="1"/>
  <c r="S49" i="6"/>
  <c r="R49" i="6"/>
  <c r="S55" i="6"/>
  <c r="R55" i="6"/>
  <c r="S61" i="6"/>
  <c r="R61" i="6"/>
  <c r="S19" i="6"/>
  <c r="R19" i="6"/>
  <c r="S25" i="6"/>
  <c r="R25" i="6"/>
  <c r="S32" i="6"/>
  <c r="R32" i="6"/>
  <c r="T32" i="6" s="1"/>
  <c r="S38" i="6"/>
  <c r="R38" i="6"/>
  <c r="S44" i="6"/>
  <c r="R44" i="6"/>
  <c r="S50" i="6"/>
  <c r="R50" i="6"/>
  <c r="T50" i="6" s="1"/>
  <c r="S56" i="6"/>
  <c r="R56" i="6"/>
  <c r="T56" i="6" s="1"/>
  <c r="S62" i="6"/>
  <c r="R62" i="6"/>
  <c r="S68" i="6"/>
  <c r="R68" i="6"/>
  <c r="S35" i="6"/>
  <c r="R35" i="6"/>
  <c r="T35" i="6" s="1"/>
  <c r="S24" i="6"/>
  <c r="R24" i="6"/>
  <c r="S43" i="6"/>
  <c r="R43" i="6"/>
  <c r="T43" i="6" s="1"/>
  <c r="S67" i="6"/>
  <c r="R67" i="6"/>
  <c r="S13" i="6"/>
  <c r="R13" i="6"/>
  <c r="T13" i="6" s="1"/>
  <c r="S20" i="6"/>
  <c r="R20" i="6"/>
  <c r="T20" i="6" s="1"/>
  <c r="S26" i="6"/>
  <c r="R26" i="6"/>
  <c r="S33" i="6"/>
  <c r="R33" i="6"/>
  <c r="S39" i="6"/>
  <c r="R39" i="6"/>
  <c r="S45" i="6"/>
  <c r="R45" i="6"/>
  <c r="S51" i="6"/>
  <c r="R51" i="6"/>
  <c r="S57" i="6"/>
  <c r="R57" i="6"/>
  <c r="T57" i="6" s="1"/>
  <c r="S63" i="6"/>
  <c r="R63" i="6"/>
  <c r="T63" i="6" s="1"/>
  <c r="S69" i="6"/>
  <c r="T69" i="6" s="1"/>
  <c r="R69" i="6"/>
  <c r="T21" i="6"/>
  <c r="T34" i="6"/>
  <c r="T40" i="6"/>
  <c r="T70" i="6"/>
  <c r="T15" i="6"/>
  <c r="T65" i="6"/>
  <c r="T42" i="6"/>
  <c r="T60" i="6"/>
  <c r="T18" i="6"/>
  <c r="T55" i="6"/>
  <c r="T38" i="6"/>
  <c r="T26" i="6"/>
  <c r="T45" i="6"/>
  <c r="T51" i="6"/>
  <c r="T62" i="6"/>
  <c r="T11" i="6"/>
  <c r="T36" i="6"/>
  <c r="T67" i="6"/>
  <c r="T12" i="6"/>
  <c r="T16" i="6"/>
  <c r="T29" i="6"/>
  <c r="T41" i="6"/>
  <c r="T49" i="6"/>
  <c r="T58" i="6"/>
  <c r="T27" i="6"/>
  <c r="T22" i="6"/>
  <c r="T24" i="6"/>
  <c r="T54" i="6"/>
  <c r="T31" i="6"/>
  <c r="T47" i="6"/>
  <c r="T25" i="6"/>
  <c r="T19" i="6"/>
  <c r="T46" i="6" l="1"/>
  <c r="T33" i="6"/>
  <c r="R7" i="6"/>
  <c r="T39" i="6"/>
  <c r="S7" i="6"/>
  <c r="T68" i="6"/>
  <c r="T44" i="6"/>
  <c r="T53" i="6"/>
  <c r="T59" i="6"/>
  <c r="T52" i="6"/>
  <c r="T28" i="6"/>
  <c r="T61" i="6"/>
  <c r="T48" i="6"/>
  <c r="T23" i="6"/>
  <c r="T14" i="6"/>
  <c r="M17" i="6"/>
  <c r="L17" i="6"/>
  <c r="P7" i="6" l="1"/>
  <c r="Q7" i="6"/>
  <c r="T17" i="6" l="1"/>
  <c r="O7" i="6"/>
  <c r="N7" i="6"/>
  <c r="T7" i="6" l="1"/>
  <c r="O7" i="8" l="1"/>
  <c r="T7" i="8" s="1"/>
  <c r="T11" i="8"/>
  <c r="L6" i="10" s="1" a="1"/>
  <c r="L6" i="10" s="1"/>
  <c r="M6" i="10" l="1"/>
  <c r="G6" i="10" s="1"/>
  <c r="O6" i="10" s="1"/>
  <c r="M8" i="9"/>
  <c r="O12" i="9"/>
  <c r="I8" i="9"/>
  <c r="O8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</author>
    <author>user</author>
  </authors>
  <commentList>
    <comment ref="D6" authorId="0" shapeId="0" xr:uid="{323563EE-2D6E-4D32-9F43-45F3588D4E9A}">
      <text>
        <r>
          <rPr>
            <b/>
            <sz val="9"/>
            <color indexed="81"/>
            <rFont val="游ゴシック"/>
            <family val="3"/>
            <charset val="128"/>
          </rPr>
          <t>加入している保険の種類を必ず選択ください。
健康保険料率は「全国保険協会」の数字となるため、料率が異なる際には該当のセルに直接入力してください。
なお、健康保険組合に加入している場合は、「健康保険料額（率）がわかる書類」の提出が必要となります。</t>
        </r>
      </text>
    </comment>
    <comment ref="B7" authorId="1" shapeId="0" xr:uid="{E8956220-2FC1-4791-9A2E-D381D72155B5}">
      <text>
        <r>
          <rPr>
            <b/>
            <sz val="10"/>
            <color indexed="81"/>
            <rFont val="游ゴシック"/>
            <family val="3"/>
            <charset val="128"/>
          </rPr>
          <t>労働保険の申請有無を必ず選択ください。
労働保険「申請有」の場合は、数字が反映されます。</t>
        </r>
      </text>
    </comment>
    <comment ref="C10" authorId="1" shapeId="0" xr:uid="{7290F5F9-259E-4011-B516-22153EBFB679}">
      <text>
        <r>
          <rPr>
            <b/>
            <sz val="10"/>
            <color indexed="81"/>
            <rFont val="游ゴシック"/>
            <family val="3"/>
            <charset val="128"/>
          </rPr>
          <t>対象月は、給与が発生する月を以下の形式で記入してください。
例）令和7年4月/ 令和8年1月</t>
        </r>
      </text>
    </comment>
    <comment ref="D10" authorId="1" shapeId="0" xr:uid="{5B5E31A2-CC71-4365-9ACC-DEAAEB640CF6}">
      <text>
        <r>
          <rPr>
            <b/>
            <sz val="10"/>
            <color indexed="81"/>
            <rFont val="游ゴシック"/>
            <family val="3"/>
            <charset val="128"/>
          </rPr>
          <t>納付月は、保険料を納付する月を以下の形式で記入してください。
例）令和7年4月/ 令和8年1月</t>
        </r>
      </text>
    </comment>
    <comment ref="E10" authorId="1" shapeId="0" xr:uid="{4167B2C4-B3C7-4846-A67D-7859B7466ACD}">
      <text>
        <r>
          <rPr>
            <b/>
            <sz val="10"/>
            <color indexed="81"/>
            <rFont val="游ゴシック"/>
            <family val="3"/>
            <charset val="128"/>
          </rPr>
          <t>対象職員の氏名をフルネームで記入してください。</t>
        </r>
      </text>
    </comment>
    <comment ref="G10" authorId="1" shapeId="0" xr:uid="{5EC41F47-1AF7-41FA-86B1-4CCF46ACE000}">
      <text>
        <r>
          <rPr>
            <b/>
            <sz val="10"/>
            <color indexed="81"/>
            <rFont val="游ゴシック"/>
            <family val="3"/>
            <charset val="128"/>
          </rPr>
          <t>申請する職員1名あたりの対象月数が複数にわたる場合、各月ごとの人件費を記入してください。
また、各職員の人件費が給与明細と相違のないよう、
正確に記入をお願いいたします。</t>
        </r>
      </text>
    </comment>
    <comment ref="H10" authorId="1" shapeId="0" xr:uid="{883E57E0-3875-41CF-AA69-BC934BB67AFD}">
      <text>
        <r>
          <rPr>
            <b/>
            <sz val="10"/>
            <color indexed="81"/>
            <rFont val="游ゴシック"/>
            <family val="3"/>
            <charset val="128"/>
          </rPr>
          <t>諸手当と交通費について、支給がない場合は「０」と記入してください。</t>
        </r>
      </text>
    </comment>
    <comment ref="K10" authorId="1" shapeId="0" xr:uid="{41B0DE38-5D11-4663-A77B-7D58E20B430E}">
      <text>
        <r>
          <rPr>
            <b/>
            <sz val="10"/>
            <color indexed="81"/>
            <rFont val="游ゴシック"/>
            <family val="3"/>
            <charset val="128"/>
          </rPr>
          <t>「標準報酬決定通知書」に記載されている標準報酬月額を記入してください。
また、「標準報酬決定通知書」がまだ発行されていない場合は、「被保険者資格取得届」に記載された申請時の報酬月額を記入してください。</t>
        </r>
      </text>
    </comment>
    <comment ref="N10" authorId="1" shapeId="0" xr:uid="{69DB3473-3613-45D8-B272-E9F628B21D3C}">
      <text>
        <r>
          <rPr>
            <b/>
            <sz val="10"/>
            <color indexed="81"/>
            <rFont val="游ゴシック"/>
            <family val="3"/>
            <charset val="128"/>
          </rPr>
          <t>＜健康保険料率について＞
保険料の納付が令和8年3月までの場合は「令和7年度の料率」が、
令和8年4月以降の場合は「令和8年度の料率」が適用されます。
※令和8年度の料率を記載した様式は、実績報告のご案内時に配布予定となります。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PC</author>
    <author>user</author>
    <author>m-fukumoto</author>
  </authors>
  <commentList>
    <comment ref="D6" authorId="0" shapeId="0" xr:uid="{33900BC5-0E0D-41C4-88C1-DD1C66CBD8FF}">
      <text>
        <r>
          <rPr>
            <b/>
            <sz val="9"/>
            <color indexed="81"/>
            <rFont val="游ゴシック"/>
            <family val="3"/>
            <charset val="128"/>
          </rPr>
          <t>加入している保険の種類を必ず選択ください。
健康保険料率は「全国保険協会」の数字となるため、料率が異なる際には該当のセルに直接入力してください。なお、健康保険組合に加入している場合は、「健康保険料額（率）がわかる書類」の提出が必要となります。</t>
        </r>
      </text>
    </comment>
    <comment ref="B7" authorId="1" shapeId="0" xr:uid="{47720B03-51D3-4127-9040-A60208B09B50}">
      <text>
        <r>
          <rPr>
            <b/>
            <sz val="10"/>
            <color indexed="81"/>
            <rFont val="游ゴシック"/>
            <family val="3"/>
            <charset val="128"/>
          </rPr>
          <t>労働保険の申請有無を必ず選択ください。
労働保険「申請有」の場合は、数字が反映されます。</t>
        </r>
      </text>
    </comment>
    <comment ref="C11" authorId="2" shapeId="0" xr:uid="{F373A7C8-AC17-4008-B3D6-E0F57D28912D}">
      <text>
        <r>
          <rPr>
            <b/>
            <sz val="10"/>
            <color indexed="81"/>
            <rFont val="游ゴシック"/>
            <family val="3"/>
            <charset val="128"/>
          </rPr>
          <t>対象月は、給与が発生する月を以下の形式で記入してください。
例）令和7年4月/ 令和8年1月</t>
        </r>
      </text>
    </comment>
    <comment ref="D11" authorId="2" shapeId="0" xr:uid="{98E3335E-C242-4BE2-94D5-D1B974FB20EF}">
      <text>
        <r>
          <rPr>
            <b/>
            <sz val="10"/>
            <color indexed="81"/>
            <rFont val="游ゴシック"/>
            <family val="3"/>
            <charset val="128"/>
          </rPr>
          <t>納付月は、保険料を納付する月を以下の形式で記入してください。
例）令和7年4月/ 令和8年1月</t>
        </r>
      </text>
    </comment>
    <comment ref="E11" authorId="2" shapeId="0" xr:uid="{5A32C3A1-ABFF-49B6-A568-24AB3698D06F}">
      <text>
        <r>
          <rPr>
            <b/>
            <sz val="10"/>
            <color indexed="81"/>
            <rFont val="游ゴシック"/>
            <family val="3"/>
            <charset val="128"/>
          </rPr>
          <t>対象職員の氏名をフルネームで記入してください。</t>
        </r>
      </text>
    </comment>
    <comment ref="G11" authorId="2" shapeId="0" xr:uid="{5FCD017E-3E48-4C02-BE4D-5CF815906408}">
      <text>
        <r>
          <rPr>
            <b/>
            <sz val="10"/>
            <color indexed="81"/>
            <rFont val="游ゴシック"/>
            <family val="3"/>
            <charset val="128"/>
          </rPr>
          <t>申請する職員1名あたりの対象月数が複数にわたる場合、
各月ごとの賞与額を記入してください。
また、各職員の賞与額が賞与明細と相違のないよう、
正確に記入をお願いいたします。</t>
        </r>
      </text>
    </comment>
    <comment ref="I11" authorId="2" shapeId="0" xr:uid="{D0C5A964-2CB5-4FF0-B48E-441E8E4D6318}">
      <text>
        <r>
          <rPr>
            <b/>
            <sz val="9"/>
            <color indexed="81"/>
            <rFont val="游ゴシック"/>
            <family val="3"/>
            <charset val="128"/>
          </rPr>
          <t>＜健康保険料率について＞
保険料の納付が令和8年4月までの場合は「令和7年度の料率」が、
令和8年4月以降の場合は「令和8年度の料率」が適用されます。
※令和8年度の料率を記載した様式は、実績報告のご案内時に配布予定となります。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<sst xmlns="http://schemas.openxmlformats.org/spreadsheetml/2006/main" count="299" uniqueCount="155">
  <si>
    <t>事業者名</t>
    <rPh sb="0" eb="3">
      <t>ジギョウシャ</t>
    </rPh>
    <rPh sb="3" eb="4">
      <t>メイ</t>
    </rPh>
    <phoneticPr fontId="3"/>
  </si>
  <si>
    <t>社会福祉法人国交会</t>
    <rPh sb="8" eb="9">
      <t>カイ</t>
    </rPh>
    <phoneticPr fontId="3"/>
  </si>
  <si>
    <t>施設名</t>
    <rPh sb="0" eb="2">
      <t>シセツ</t>
    </rPh>
    <rPh sb="2" eb="3">
      <t>メイ</t>
    </rPh>
    <phoneticPr fontId="3"/>
  </si>
  <si>
    <t>障害者支援施設　自動車苑</t>
    <phoneticPr fontId="3"/>
  </si>
  <si>
    <t>代表者名</t>
    <rPh sb="0" eb="3">
      <t>ダイヒョウシャ</t>
    </rPh>
    <rPh sb="3" eb="4">
      <t>メイ</t>
    </rPh>
    <phoneticPr fontId="3"/>
  </si>
  <si>
    <t>理事長　国土　太郎</t>
    <phoneticPr fontId="3"/>
  </si>
  <si>
    <t>住所（都道府県）</t>
    <rPh sb="0" eb="2">
      <t>ジュウショ</t>
    </rPh>
    <rPh sb="3" eb="7">
      <t>トドウフケン</t>
    </rPh>
    <phoneticPr fontId="3"/>
  </si>
  <si>
    <t>東京都</t>
  </si>
  <si>
    <t>健康保険の種類</t>
    <rPh sb="0" eb="2">
      <t>ケンコウ</t>
    </rPh>
    <rPh sb="2" eb="4">
      <t>ホケン</t>
    </rPh>
    <rPh sb="5" eb="7">
      <t>シュルイ</t>
    </rPh>
    <phoneticPr fontId="3"/>
  </si>
  <si>
    <t>全国健康保険協会</t>
  </si>
  <si>
    <t>期間合計</t>
    <rPh sb="0" eb="2">
      <t>キカン</t>
    </rPh>
    <rPh sb="2" eb="4">
      <t>ゴウケイ</t>
    </rPh>
    <phoneticPr fontId="3"/>
  </si>
  <si>
    <t>健康保険合計</t>
    <rPh sb="0" eb="4">
      <t>ケンコウホケン</t>
    </rPh>
    <rPh sb="4" eb="6">
      <t>ゴウケイ</t>
    </rPh>
    <phoneticPr fontId="3"/>
  </si>
  <si>
    <t>介護保険合計</t>
    <rPh sb="0" eb="2">
      <t>カイゴ</t>
    </rPh>
    <rPh sb="2" eb="4">
      <t>ホケン</t>
    </rPh>
    <rPh sb="4" eb="6">
      <t>ゴウケイ</t>
    </rPh>
    <phoneticPr fontId="3"/>
  </si>
  <si>
    <t>厚生年金合計</t>
    <rPh sb="0" eb="4">
      <t>コウセイネンキン</t>
    </rPh>
    <rPh sb="4" eb="6">
      <t>ゴウケイ</t>
    </rPh>
    <phoneticPr fontId="3"/>
  </si>
  <si>
    <t>子ども・子育て拠出金合計</t>
    <rPh sb="0" eb="1">
      <t>コ</t>
    </rPh>
    <rPh sb="4" eb="6">
      <t>コソダ</t>
    </rPh>
    <rPh sb="7" eb="10">
      <t>キョシュツキン</t>
    </rPh>
    <rPh sb="10" eb="12">
      <t>ゴウケイ</t>
    </rPh>
    <phoneticPr fontId="3"/>
  </si>
  <si>
    <t>雇用保険合計</t>
    <rPh sb="0" eb="4">
      <t>コヨウホケン</t>
    </rPh>
    <rPh sb="4" eb="6">
      <t>ゴウケイ</t>
    </rPh>
    <phoneticPr fontId="3"/>
  </si>
  <si>
    <t>労災保険合計</t>
    <rPh sb="0" eb="2">
      <t>ロウサイ</t>
    </rPh>
    <rPh sb="2" eb="4">
      <t>ホケン</t>
    </rPh>
    <rPh sb="4" eb="6">
      <t>ゴウケイ</t>
    </rPh>
    <phoneticPr fontId="3"/>
  </si>
  <si>
    <t>法定福利費合計</t>
    <rPh sb="0" eb="5">
      <t>ホウテイフクリヒ</t>
    </rPh>
    <rPh sb="5" eb="7">
      <t>ゴウケイ</t>
    </rPh>
    <phoneticPr fontId="3"/>
  </si>
  <si>
    <t>労働保険申請有無</t>
    <rPh sb="0" eb="2">
      <t>ロウドウ</t>
    </rPh>
    <rPh sb="2" eb="4">
      <t>ホケン</t>
    </rPh>
    <rPh sb="4" eb="6">
      <t>シンセイ</t>
    </rPh>
    <rPh sb="6" eb="8">
      <t>ウム</t>
    </rPh>
    <phoneticPr fontId="3"/>
  </si>
  <si>
    <t>申請有</t>
  </si>
  <si>
    <t>令和7年度</t>
    <rPh sb="0" eb="2">
      <t>レイワ</t>
    </rPh>
    <rPh sb="3" eb="5">
      <t>ネンド</t>
    </rPh>
    <phoneticPr fontId="3"/>
  </si>
  <si>
    <t>給与支給年月</t>
    <rPh sb="0" eb="2">
      <t>キュウヨ</t>
    </rPh>
    <rPh sb="2" eb="4">
      <t>シキュウ</t>
    </rPh>
    <rPh sb="4" eb="6">
      <t>ネンゲツ</t>
    </rPh>
    <phoneticPr fontId="3"/>
  </si>
  <si>
    <t>令和8年度</t>
    <rPh sb="0" eb="2">
      <t>レイワ</t>
    </rPh>
    <rPh sb="3" eb="5">
      <t>ネンド</t>
    </rPh>
    <phoneticPr fontId="3"/>
  </si>
  <si>
    <t>-</t>
    <phoneticPr fontId="3"/>
  </si>
  <si>
    <t>分類</t>
    <rPh sb="0" eb="2">
      <t>ブンルイ</t>
    </rPh>
    <phoneticPr fontId="3"/>
  </si>
  <si>
    <t>対象月</t>
    <rPh sb="0" eb="1">
      <t>ゾウ</t>
    </rPh>
    <rPh sb="1" eb="2">
      <t>ツキ</t>
    </rPh>
    <phoneticPr fontId="3"/>
  </si>
  <si>
    <t>納付月</t>
    <rPh sb="0" eb="2">
      <t>ノウフ</t>
    </rPh>
    <rPh sb="2" eb="3">
      <t>ツキ</t>
    </rPh>
    <phoneticPr fontId="3"/>
  </si>
  <si>
    <t>職員名</t>
    <rPh sb="0" eb="2">
      <t>ショクイン</t>
    </rPh>
    <rPh sb="2" eb="3">
      <t>メイ</t>
    </rPh>
    <phoneticPr fontId="3"/>
  </si>
  <si>
    <t>年齢</t>
    <rPh sb="0" eb="2">
      <t>ネンレイ</t>
    </rPh>
    <phoneticPr fontId="3"/>
  </si>
  <si>
    <t>基本給</t>
    <rPh sb="0" eb="3">
      <t>キホンキュウ</t>
    </rPh>
    <phoneticPr fontId="3"/>
  </si>
  <si>
    <t>諸手当</t>
    <rPh sb="0" eb="3">
      <t>ショテアテ</t>
    </rPh>
    <phoneticPr fontId="3"/>
  </si>
  <si>
    <t>交通費</t>
    <rPh sb="0" eb="3">
      <t>コウツウヒ</t>
    </rPh>
    <phoneticPr fontId="3"/>
  </si>
  <si>
    <t>月額合計</t>
    <rPh sb="0" eb="2">
      <t>ゲツガク</t>
    </rPh>
    <rPh sb="2" eb="4">
      <t>ゴウケイ</t>
    </rPh>
    <phoneticPr fontId="3"/>
  </si>
  <si>
    <t>標準報酬月額</t>
    <rPh sb="0" eb="2">
      <t>ヒョウジュン</t>
    </rPh>
    <rPh sb="2" eb="4">
      <t>ホウシュウ</t>
    </rPh>
    <rPh sb="4" eb="6">
      <t>ゲツガク</t>
    </rPh>
    <phoneticPr fontId="3"/>
  </si>
  <si>
    <t>健康保険標準報酬</t>
    <rPh sb="0" eb="4">
      <t>ケンコウホケン</t>
    </rPh>
    <rPh sb="4" eb="8">
      <t>ヒョウジュンホウシュウ</t>
    </rPh>
    <phoneticPr fontId="3"/>
  </si>
  <si>
    <t>厚生年金標準報酬月額</t>
    <rPh sb="0" eb="4">
      <t>コウセイネンキン</t>
    </rPh>
    <rPh sb="4" eb="8">
      <t>ヒョウジュンホウシュウ</t>
    </rPh>
    <rPh sb="8" eb="10">
      <t>ゲツガク</t>
    </rPh>
    <phoneticPr fontId="3"/>
  </si>
  <si>
    <t>健康保険</t>
  </si>
  <si>
    <t>介護保険</t>
  </si>
  <si>
    <t>厚生年金</t>
  </si>
  <si>
    <t>子ども・子育て拠出金</t>
    <phoneticPr fontId="3"/>
  </si>
  <si>
    <t>雇用保険</t>
  </si>
  <si>
    <t>労災保険</t>
    <rPh sb="0" eb="2">
      <t>ロウサイ</t>
    </rPh>
    <rPh sb="2" eb="4">
      <t>ホケン</t>
    </rPh>
    <phoneticPr fontId="3"/>
  </si>
  <si>
    <t>法定福利費</t>
    <rPh sb="0" eb="5">
      <t>ホウテイフクリヒ</t>
    </rPh>
    <phoneticPr fontId="3"/>
  </si>
  <si>
    <t>令和7年4月</t>
    <rPh sb="0" eb="2">
      <t>レイワ</t>
    </rPh>
    <rPh sb="3" eb="4">
      <t>ネン</t>
    </rPh>
    <rPh sb="5" eb="6">
      <t>ツキ</t>
    </rPh>
    <phoneticPr fontId="3"/>
  </si>
  <si>
    <t>令和7年5月</t>
    <rPh sb="0" eb="2">
      <t>レイワ</t>
    </rPh>
    <rPh sb="3" eb="4">
      <t>ネン</t>
    </rPh>
    <rPh sb="5" eb="6">
      <t>ツキ</t>
    </rPh>
    <phoneticPr fontId="3"/>
  </si>
  <si>
    <t>A</t>
    <phoneticPr fontId="3"/>
  </si>
  <si>
    <t>令和7年6月</t>
    <rPh sb="0" eb="2">
      <t>レイワ</t>
    </rPh>
    <rPh sb="3" eb="4">
      <t>ネン</t>
    </rPh>
    <rPh sb="5" eb="6">
      <t>ツキ</t>
    </rPh>
    <phoneticPr fontId="3"/>
  </si>
  <si>
    <t>令和7年7月</t>
    <rPh sb="0" eb="2">
      <t>レイワ</t>
    </rPh>
    <rPh sb="3" eb="4">
      <t>ネン</t>
    </rPh>
    <rPh sb="5" eb="6">
      <t>ツキ</t>
    </rPh>
    <phoneticPr fontId="3"/>
  </si>
  <si>
    <t>B</t>
    <phoneticPr fontId="3"/>
  </si>
  <si>
    <t>令和8年3月</t>
    <rPh sb="0" eb="2">
      <t>レイワ</t>
    </rPh>
    <rPh sb="3" eb="4">
      <t>ネン</t>
    </rPh>
    <rPh sb="5" eb="6">
      <t>ツキ</t>
    </rPh>
    <phoneticPr fontId="3"/>
  </si>
  <si>
    <t>令和8年4月</t>
    <rPh sb="0" eb="2">
      <t>レイワ</t>
    </rPh>
    <rPh sb="3" eb="4">
      <t>ネン</t>
    </rPh>
    <rPh sb="5" eb="6">
      <t>ツキ</t>
    </rPh>
    <phoneticPr fontId="3"/>
  </si>
  <si>
    <t>C</t>
    <phoneticPr fontId="3"/>
  </si>
  <si>
    <t>申請無</t>
  </si>
  <si>
    <t>賞与支給年月</t>
    <rPh sb="0" eb="2">
      <t>ショウヨ</t>
    </rPh>
    <rPh sb="2" eb="4">
      <t>シキュウ</t>
    </rPh>
    <rPh sb="4" eb="6">
      <t>ネンゲツ</t>
    </rPh>
    <phoneticPr fontId="3"/>
  </si>
  <si>
    <t>対象月</t>
    <rPh sb="0" eb="2">
      <t>タイショウ</t>
    </rPh>
    <rPh sb="2" eb="3">
      <t>ツキ</t>
    </rPh>
    <phoneticPr fontId="3"/>
  </si>
  <si>
    <t>賞与額</t>
    <rPh sb="0" eb="3">
      <t>ショウヨガク</t>
    </rPh>
    <phoneticPr fontId="3"/>
  </si>
  <si>
    <t>賞与端数処理</t>
    <rPh sb="0" eb="2">
      <t>ショウヨ</t>
    </rPh>
    <rPh sb="2" eb="6">
      <t>ハスウショリ</t>
    </rPh>
    <phoneticPr fontId="3"/>
  </si>
  <si>
    <t>都道府県</t>
    <rPh sb="0" eb="4">
      <t>トドウフケン</t>
    </rPh>
    <phoneticPr fontId="3"/>
  </si>
  <si>
    <t>令和7年度</t>
  </si>
  <si>
    <t>標  準  報  酬</t>
    <rPh sb="0" eb="1">
      <t>シルベ</t>
    </rPh>
    <rPh sb="3" eb="4">
      <t>ジュン</t>
    </rPh>
    <rPh sb="6" eb="7">
      <t>ホウ</t>
    </rPh>
    <rPh sb="9" eb="10">
      <t>シュウ</t>
    </rPh>
    <phoneticPr fontId="4"/>
  </si>
  <si>
    <t>報  酬  月  額</t>
    <rPh sb="0" eb="1">
      <t>ホウ</t>
    </rPh>
    <rPh sb="3" eb="4">
      <t>シュウ</t>
    </rPh>
    <rPh sb="6" eb="7">
      <t>ツキ</t>
    </rPh>
    <rPh sb="9" eb="10">
      <t>ガク</t>
    </rPh>
    <phoneticPr fontId="4"/>
  </si>
  <si>
    <t>北海道</t>
  </si>
  <si>
    <t>青森県</t>
  </si>
  <si>
    <t>等級</t>
    <rPh sb="0" eb="2">
      <t>トウキュウ</t>
    </rPh>
    <phoneticPr fontId="4"/>
  </si>
  <si>
    <t>月  額</t>
    <rPh sb="0" eb="1">
      <t>ツキ</t>
    </rPh>
    <rPh sb="3" eb="4">
      <t>ガク</t>
    </rPh>
    <phoneticPr fontId="4"/>
  </si>
  <si>
    <t>岩手県</t>
  </si>
  <si>
    <t>宮城県</t>
  </si>
  <si>
    <t>円以上</t>
    <rPh sb="0" eb="1">
      <t>エン</t>
    </rPh>
    <rPh sb="1" eb="3">
      <t>イジョウ</t>
    </rPh>
    <phoneticPr fontId="4"/>
  </si>
  <si>
    <t>円未満</t>
    <rPh sb="0" eb="1">
      <t>エン</t>
    </rPh>
    <rPh sb="1" eb="3">
      <t>ミマン</t>
    </rPh>
    <phoneticPr fontId="4"/>
  </si>
  <si>
    <t>秋田県</t>
  </si>
  <si>
    <t>～</t>
  </si>
  <si>
    <t>山形県</t>
  </si>
  <si>
    <t>福島県</t>
  </si>
  <si>
    <t>茨城県</t>
  </si>
  <si>
    <t>4（1）</t>
  </si>
  <si>
    <t>栃木県</t>
  </si>
  <si>
    <t>5（2）</t>
  </si>
  <si>
    <t>群馬県</t>
  </si>
  <si>
    <t>6（3）</t>
  </si>
  <si>
    <t>埼玉県</t>
  </si>
  <si>
    <t>7（4）</t>
  </si>
  <si>
    <t>千葉県</t>
  </si>
  <si>
    <t>8（5）</t>
  </si>
  <si>
    <t>9（6）</t>
  </si>
  <si>
    <t>神奈川県</t>
  </si>
  <si>
    <t>10（7）</t>
  </si>
  <si>
    <t>新潟県</t>
  </si>
  <si>
    <t>11（8）</t>
  </si>
  <si>
    <t>富山県</t>
  </si>
  <si>
    <t>12（9）</t>
  </si>
  <si>
    <t>石川県</t>
  </si>
  <si>
    <t>13（10）</t>
  </si>
  <si>
    <t>福井県</t>
  </si>
  <si>
    <t>14（11）</t>
  </si>
  <si>
    <t>山梨県</t>
  </si>
  <si>
    <t>15（12）</t>
  </si>
  <si>
    <t>長野県</t>
  </si>
  <si>
    <t>16（13）</t>
  </si>
  <si>
    <t>岐阜県</t>
  </si>
  <si>
    <t>17（14）</t>
  </si>
  <si>
    <t>静岡県</t>
  </si>
  <si>
    <t>18（15）</t>
  </si>
  <si>
    <t>愛知県</t>
  </si>
  <si>
    <t>19（16）</t>
  </si>
  <si>
    <t>三重県</t>
  </si>
  <si>
    <t>20（17）</t>
  </si>
  <si>
    <t>滋賀県</t>
  </si>
  <si>
    <t>21（18）</t>
  </si>
  <si>
    <t>京都府</t>
  </si>
  <si>
    <t>22（19）</t>
  </si>
  <si>
    <t>大阪府</t>
  </si>
  <si>
    <t>23（20）</t>
  </si>
  <si>
    <t>兵庫県</t>
  </si>
  <si>
    <t>24（21）</t>
  </si>
  <si>
    <t>奈良県</t>
  </si>
  <si>
    <t>25（22）</t>
  </si>
  <si>
    <t>和歌山県</t>
  </si>
  <si>
    <t>26（23）</t>
  </si>
  <si>
    <t>鳥取県</t>
  </si>
  <si>
    <t>27（24）</t>
  </si>
  <si>
    <t>島根県</t>
  </si>
  <si>
    <t>28（25）</t>
  </si>
  <si>
    <t>岡山県</t>
  </si>
  <si>
    <t>29（26）</t>
  </si>
  <si>
    <t>広島県</t>
  </si>
  <si>
    <t>30（27）</t>
  </si>
  <si>
    <t>山口県</t>
  </si>
  <si>
    <t>31（28）</t>
  </si>
  <si>
    <t>徳島県</t>
  </si>
  <si>
    <t>32（29）</t>
  </si>
  <si>
    <t>香川県</t>
  </si>
  <si>
    <t>33（30）</t>
  </si>
  <si>
    <t>愛媛県</t>
  </si>
  <si>
    <t>34（31）</t>
  </si>
  <si>
    <t>高知県</t>
  </si>
  <si>
    <t>35（32）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</si>
  <si>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</si>
  <si>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</si>
  <si>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</si>
  <si>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</si>
  <si>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</si>
  <si>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</si>
  <si>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</si>
  <si>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</si>
  <si>
    <t>（別紙）</t>
    <phoneticPr fontId="18"/>
  </si>
  <si>
    <t>令和７年度自動車事故被害者支援体制等整備事業　実施・経費報告書</t>
    <phoneticPr fontId="3"/>
  </si>
  <si>
    <t>補助対象経費</t>
    <phoneticPr fontId="3"/>
  </si>
  <si>
    <t>積算内訳</t>
    <phoneticPr fontId="3"/>
  </si>
  <si>
    <t>財源区分</t>
    <rPh sb="0" eb="2">
      <t>ザイゲン</t>
    </rPh>
    <rPh sb="2" eb="4">
      <t>クブン</t>
    </rPh>
    <phoneticPr fontId="4"/>
  </si>
  <si>
    <t>対象月の給与総支給額</t>
    <rPh sb="0" eb="3">
      <t>タイショウヅキ</t>
    </rPh>
    <rPh sb="4" eb="10">
      <t>キュウヨソウシキュウガク</t>
    </rPh>
    <phoneticPr fontId="4"/>
  </si>
  <si>
    <t>対象月の賞与支給額</t>
    <rPh sb="0" eb="3">
      <t>タイショウヅキ</t>
    </rPh>
    <rPh sb="4" eb="6">
      <t>ショウヨ</t>
    </rPh>
    <rPh sb="6" eb="8">
      <t>シキュウ</t>
    </rPh>
    <rPh sb="8" eb="9">
      <t>ガク</t>
    </rPh>
    <phoneticPr fontId="4"/>
  </si>
  <si>
    <t>法定福利費</t>
    <rPh sb="0" eb="2">
      <t>ホウテイ</t>
    </rPh>
    <rPh sb="2" eb="4">
      <t>フクリ</t>
    </rPh>
    <rPh sb="4" eb="5">
      <t>ヒ</t>
    </rPh>
    <phoneticPr fontId="3"/>
  </si>
  <si>
    <t>法定福利費（給与）</t>
  </si>
  <si>
    <t>法定福利費（賞与）</t>
  </si>
  <si>
    <t>補助金申請額</t>
    <rPh sb="0" eb="3">
      <t>ホジョキン</t>
    </rPh>
    <rPh sb="3" eb="5">
      <t>シンセイ</t>
    </rPh>
    <rPh sb="5" eb="6">
      <t>ガク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</si>
</sst>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 &quot;¥&quot;* #,##0_ ;_ &quot;¥&quot;* \-#,##0_ ;_ &quot;¥&quot;* &quot;-&quot;_ ;_ @_ "/>
    <numFmt numFmtId="176" formatCode="#,##0_);[Red]\(#,##0\)"/>
    <numFmt numFmtId="177" formatCode="0_);[Red]\(0\)"/>
    <numFmt numFmtId="178" formatCode="&quot;令和7年&quot;0&quot;月&quot;"/>
    <numFmt numFmtId="179" formatCode="#,##0&quot;円&quot;"/>
    <numFmt numFmtId="180" formatCode="&quot;令&quot;&quot;和&quot;\7&quot;年&quot;0&quot;月&quot;"/>
    <numFmt numFmtId="181" formatCode="0.000%"/>
  </numFmts>
  <fonts count="26">
    <font>
      <sz val="11"/>
      <name val="Calibri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name val="Calibri"/>
      <family val="2"/>
    </font>
    <font>
      <sz val="11"/>
      <name val="Yu Gothic Medium"/>
      <family val="2"/>
      <charset val="128"/>
    </font>
    <font>
      <sz val="18"/>
      <name val="Yu Gothic Medium"/>
      <family val="2"/>
      <charset val="128"/>
    </font>
    <font>
      <sz val="11"/>
      <name val="Yu Gothic Medium"/>
      <family val="3"/>
      <charset val="128"/>
    </font>
    <font>
      <sz val="12"/>
      <name val="Yu Gothic Medium"/>
      <family val="3"/>
      <charset val="128"/>
    </font>
    <font>
      <sz val="16"/>
      <name val="Yu Gothic Medium"/>
      <family val="3"/>
      <charset val="128"/>
    </font>
    <font>
      <sz val="8"/>
      <name val="Yu Gothic Medium"/>
      <family val="3"/>
      <charset val="128"/>
    </font>
    <font>
      <sz val="9"/>
      <name val="Yu Gothic Medium"/>
      <family val="3"/>
      <charset val="128"/>
    </font>
    <font>
      <sz val="10"/>
      <name val="Yu Gothic Medium"/>
      <family val="3"/>
      <charset val="128"/>
    </font>
    <font>
      <sz val="10"/>
      <color rgb="FF545454"/>
      <name val="Yu Gothic Medium"/>
      <family val="2"/>
      <charset val="128"/>
    </font>
    <font>
      <sz val="9"/>
      <color theme="1"/>
      <name val="Yu Gothic Medium"/>
      <family val="3"/>
      <charset val="128"/>
    </font>
    <font>
      <sz val="10"/>
      <color rgb="FF545454"/>
      <name val="Yu Gothic Medium"/>
      <family val="3"/>
      <charset val="128"/>
    </font>
    <font>
      <sz val="6"/>
      <color theme="1"/>
      <name val="Yu Gothic Medium"/>
      <family val="3"/>
      <charset val="128"/>
    </font>
    <font>
      <sz val="6"/>
      <name val="游ゴシック"/>
      <family val="3"/>
    </font>
    <font>
      <sz val="9"/>
      <name val="Yu Gothic Medium"/>
      <family val="2"/>
      <charset val="128"/>
    </font>
    <font>
      <b/>
      <sz val="16"/>
      <name val="Yu Gothic Medium"/>
      <family val="3"/>
      <charset val="128"/>
    </font>
    <font>
      <b/>
      <sz val="9"/>
      <name val="Yu Gothic Medium"/>
      <family val="3"/>
      <charset val="128"/>
    </font>
    <font>
      <u val="double"/>
      <sz val="9"/>
      <name val="Yu Gothic Medium"/>
      <family val="3"/>
      <charset val="128"/>
    </font>
    <font>
      <b/>
      <sz val="10"/>
      <color indexed="81"/>
      <name val="游ゴシック"/>
      <family val="3"/>
      <charset val="128"/>
    </font>
    <font>
      <sz val="11"/>
      <name val="Calibri"/>
      <family val="2"/>
    </font>
    <font>
      <b/>
      <sz val="9"/>
      <color indexed="81"/>
      <name val="游ゴシック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7ECFF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2"/>
        <bgColor indexed="64"/>
      </patternFill>
    </fill>
  </fills>
  <borders count="4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7">
    <xf numFmtId="0" fontId="0" fillId="0" borderId="0"/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9" fontId="24" fillId="0" borderId="0" applyFont="0" applyFill="0" applyBorder="0" applyAlignment="0" applyProtection="0">
      <alignment vertical="center"/>
    </xf>
  </cellStyleXfs>
  <cellXfs count="190">
    <xf numFmtId="0" fontId="0" fillId="0" borderId="0" xfId="0"/>
    <xf numFmtId="177" fontId="7" fillId="0" borderId="0" xfId="0" applyNumberFormat="1" applyFont="1" applyAlignment="1">
      <alignment horizontal="center" vertical="center"/>
    </xf>
    <xf numFmtId="177" fontId="8" fillId="0" borderId="0" xfId="0" applyNumberFormat="1" applyFont="1" applyAlignment="1">
      <alignment vertical="center" wrapText="1"/>
    </xf>
    <xf numFmtId="177" fontId="8" fillId="0" borderId="6" xfId="0" applyNumberFormat="1" applyFont="1" applyBorder="1" applyAlignment="1">
      <alignment vertical="center" wrapText="1"/>
    </xf>
    <xf numFmtId="176" fontId="8" fillId="0" borderId="2" xfId="0" applyNumberFormat="1" applyFont="1" applyBorder="1" applyAlignment="1">
      <alignment vertical="center"/>
    </xf>
    <xf numFmtId="176" fontId="8" fillId="0" borderId="1" xfId="0" applyNumberFormat="1" applyFont="1" applyBorder="1" applyAlignment="1">
      <alignment vertical="center"/>
    </xf>
    <xf numFmtId="176" fontId="8" fillId="0" borderId="4" xfId="0" applyNumberFormat="1" applyFont="1" applyBorder="1" applyAlignment="1">
      <alignment vertical="center"/>
    </xf>
    <xf numFmtId="177" fontId="8" fillId="0" borderId="0" xfId="0" applyNumberFormat="1" applyFont="1" applyAlignment="1">
      <alignment horizontal="left" vertical="center" wrapText="1"/>
    </xf>
    <xf numFmtId="176" fontId="8" fillId="4" borderId="2" xfId="0" applyNumberFormat="1" applyFont="1" applyFill="1" applyBorder="1" applyAlignment="1">
      <alignment horizontal="center" vertical="center"/>
    </xf>
    <xf numFmtId="176" fontId="8" fillId="0" borderId="0" xfId="0" applyNumberFormat="1" applyFont="1" applyAlignment="1">
      <alignment vertical="center"/>
    </xf>
    <xf numFmtId="176" fontId="12" fillId="0" borderId="0" xfId="0" applyNumberFormat="1" applyFont="1" applyAlignment="1">
      <alignment horizontal="center" vertical="center"/>
    </xf>
    <xf numFmtId="177" fontId="8" fillId="7" borderId="2" xfId="0" applyNumberFormat="1" applyFont="1" applyFill="1" applyBorder="1" applyAlignment="1">
      <alignment horizontal="center" vertical="center"/>
    </xf>
    <xf numFmtId="176" fontId="8" fillId="7" borderId="2" xfId="0" applyNumberFormat="1" applyFont="1" applyFill="1" applyBorder="1" applyAlignment="1">
      <alignment horizontal="center" vertical="center"/>
    </xf>
    <xf numFmtId="176" fontId="8" fillId="7" borderId="2" xfId="4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10" fontId="8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8" fillId="8" borderId="2" xfId="0" applyFont="1" applyFill="1" applyBorder="1" applyAlignment="1">
      <alignment horizontal="center" vertical="center"/>
    </xf>
    <xf numFmtId="0" fontId="11" fillId="8" borderId="2" xfId="0" applyFont="1" applyFill="1" applyBorder="1" applyAlignment="1">
      <alignment horizontal="center" vertical="center"/>
    </xf>
    <xf numFmtId="176" fontId="12" fillId="8" borderId="2" xfId="0" applyNumberFormat="1" applyFont="1" applyFill="1" applyBorder="1" applyAlignment="1">
      <alignment horizontal="center" vertical="center"/>
    </xf>
    <xf numFmtId="176" fontId="8" fillId="8" borderId="2" xfId="0" applyNumberFormat="1" applyFont="1" applyFill="1" applyBorder="1" applyAlignment="1">
      <alignment horizontal="center" vertical="center"/>
    </xf>
    <xf numFmtId="176" fontId="13" fillId="8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8" borderId="5" xfId="0" applyFont="1" applyFill="1" applyBorder="1" applyAlignment="1">
      <alignment horizontal="center" vertical="center"/>
    </xf>
    <xf numFmtId="176" fontId="8" fillId="0" borderId="2" xfId="0" applyNumberFormat="1" applyFont="1" applyBorder="1" applyAlignment="1">
      <alignment horizontal="right" vertical="center"/>
    </xf>
    <xf numFmtId="176" fontId="8" fillId="0" borderId="2" xfId="0" applyNumberFormat="1" applyFont="1" applyBorder="1" applyAlignment="1" applyProtection="1">
      <alignment horizontal="center" vertical="center"/>
      <protection locked="0"/>
    </xf>
    <xf numFmtId="176" fontId="8" fillId="0" borderId="2" xfId="0" applyNumberFormat="1" applyFont="1" applyBorder="1" applyAlignment="1" applyProtection="1">
      <alignment vertical="center"/>
      <protection locked="0"/>
    </xf>
    <xf numFmtId="178" fontId="8" fillId="0" borderId="2" xfId="0" applyNumberFormat="1" applyFont="1" applyBorder="1" applyAlignment="1" applyProtection="1">
      <alignment horizontal="center" vertical="center"/>
      <protection locked="0"/>
    </xf>
    <xf numFmtId="0" fontId="8" fillId="0" borderId="0" xfId="4" applyFont="1"/>
    <xf numFmtId="10" fontId="8" fillId="0" borderId="0" xfId="4" applyNumberFormat="1" applyFont="1"/>
    <xf numFmtId="0" fontId="10" fillId="0" borderId="0" xfId="4" applyFont="1"/>
    <xf numFmtId="0" fontId="9" fillId="0" borderId="0" xfId="4" applyFont="1"/>
    <xf numFmtId="0" fontId="8" fillId="8" borderId="2" xfId="4" applyFont="1" applyFill="1" applyBorder="1" applyAlignment="1">
      <alignment horizontal="center"/>
    </xf>
    <xf numFmtId="0" fontId="8" fillId="8" borderId="5" xfId="4" applyFont="1" applyFill="1" applyBorder="1" applyAlignment="1">
      <alignment horizontal="center"/>
    </xf>
    <xf numFmtId="176" fontId="8" fillId="0" borderId="0" xfId="4" applyNumberFormat="1" applyFont="1" applyAlignment="1">
      <alignment horizontal="center"/>
    </xf>
    <xf numFmtId="177" fontId="8" fillId="0" borderId="0" xfId="4" applyNumberFormat="1" applyFont="1" applyAlignment="1">
      <alignment vertical="center" wrapText="1"/>
    </xf>
    <xf numFmtId="176" fontId="8" fillId="0" borderId="2" xfId="4" applyNumberFormat="1" applyFont="1" applyBorder="1" applyAlignment="1">
      <alignment vertical="center"/>
    </xf>
    <xf numFmtId="176" fontId="8" fillId="0" borderId="1" xfId="4" applyNumberFormat="1" applyFont="1" applyBorder="1" applyAlignment="1">
      <alignment vertical="center"/>
    </xf>
    <xf numFmtId="176" fontId="8" fillId="0" borderId="4" xfId="4" applyNumberFormat="1" applyFont="1" applyBorder="1" applyAlignment="1">
      <alignment vertical="center"/>
    </xf>
    <xf numFmtId="176" fontId="8" fillId="0" borderId="0" xfId="4" applyNumberFormat="1" applyFont="1"/>
    <xf numFmtId="177" fontId="8" fillId="0" borderId="0" xfId="4" applyNumberFormat="1" applyFont="1" applyAlignment="1">
      <alignment horizontal="left" vertical="center" wrapText="1"/>
    </xf>
    <xf numFmtId="176" fontId="8" fillId="4" borderId="2" xfId="4" applyNumberFormat="1" applyFont="1" applyFill="1" applyBorder="1" applyAlignment="1">
      <alignment horizontal="center" vertical="center"/>
    </xf>
    <xf numFmtId="176" fontId="8" fillId="0" borderId="0" xfId="4" applyNumberFormat="1" applyFont="1" applyAlignment="1">
      <alignment vertical="center"/>
    </xf>
    <xf numFmtId="176" fontId="12" fillId="0" borderId="0" xfId="4" applyNumberFormat="1" applyFont="1" applyAlignment="1">
      <alignment horizontal="center" vertical="center"/>
    </xf>
    <xf numFmtId="177" fontId="8" fillId="7" borderId="2" xfId="4" applyNumberFormat="1" applyFont="1" applyFill="1" applyBorder="1" applyAlignment="1">
      <alignment horizontal="center" vertical="center"/>
    </xf>
    <xf numFmtId="176" fontId="8" fillId="7" borderId="2" xfId="4" applyNumberFormat="1" applyFont="1" applyFill="1" applyBorder="1" applyAlignment="1">
      <alignment horizontal="center"/>
    </xf>
    <xf numFmtId="176" fontId="8" fillId="8" borderId="2" xfId="4" applyNumberFormat="1" applyFont="1" applyFill="1" applyBorder="1" applyAlignment="1">
      <alignment horizontal="center"/>
    </xf>
    <xf numFmtId="176" fontId="13" fillId="8" borderId="2" xfId="4" applyNumberFormat="1" applyFont="1" applyFill="1" applyBorder="1" applyAlignment="1">
      <alignment horizontal="center"/>
    </xf>
    <xf numFmtId="176" fontId="8" fillId="0" borderId="2" xfId="4" applyNumberFormat="1" applyFont="1" applyBorder="1" applyAlignment="1">
      <alignment horizontal="center"/>
    </xf>
    <xf numFmtId="176" fontId="8" fillId="0" borderId="2" xfId="4" applyNumberFormat="1" applyFont="1" applyBorder="1" applyProtection="1">
      <protection locked="0"/>
    </xf>
    <xf numFmtId="176" fontId="8" fillId="0" borderId="2" xfId="4" applyNumberFormat="1" applyFont="1" applyBorder="1"/>
    <xf numFmtId="176" fontId="8" fillId="0" borderId="2" xfId="4" applyNumberFormat="1" applyFont="1" applyBorder="1" applyAlignment="1" applyProtection="1">
      <alignment horizontal="center"/>
      <protection locked="0"/>
    </xf>
    <xf numFmtId="0" fontId="8" fillId="0" borderId="0" xfId="4" applyFont="1" applyAlignment="1">
      <alignment horizontal="center"/>
    </xf>
    <xf numFmtId="177" fontId="8" fillId="0" borderId="0" xfId="4" applyNumberFormat="1" applyFont="1" applyAlignment="1">
      <alignment horizontal="center" vertical="center"/>
    </xf>
    <xf numFmtId="0" fontId="8" fillId="0" borderId="0" xfId="4" applyFont="1" applyAlignment="1">
      <alignment horizontal="center" vertical="center"/>
    </xf>
    <xf numFmtId="0" fontId="6" fillId="0" borderId="0" xfId="0" applyFont="1"/>
    <xf numFmtId="0" fontId="15" fillId="5" borderId="8" xfId="1" applyFont="1" applyFill="1" applyBorder="1">
      <alignment vertical="center"/>
    </xf>
    <xf numFmtId="0" fontId="15" fillId="5" borderId="14" xfId="1" applyFont="1" applyFill="1" applyBorder="1">
      <alignment vertical="center"/>
    </xf>
    <xf numFmtId="0" fontId="15" fillId="5" borderId="9" xfId="1" applyFont="1" applyFill="1" applyBorder="1">
      <alignment vertical="center"/>
    </xf>
    <xf numFmtId="0" fontId="15" fillId="5" borderId="10" xfId="1" applyFont="1" applyFill="1" applyBorder="1">
      <alignment vertical="center"/>
    </xf>
    <xf numFmtId="0" fontId="15" fillId="5" borderId="11" xfId="1" applyFont="1" applyFill="1" applyBorder="1">
      <alignment vertical="center"/>
    </xf>
    <xf numFmtId="0" fontId="15" fillId="5" borderId="15" xfId="1" applyFont="1" applyFill="1" applyBorder="1">
      <alignment vertical="center"/>
    </xf>
    <xf numFmtId="0" fontId="15" fillId="5" borderId="0" xfId="1" applyFont="1" applyFill="1">
      <alignment vertical="center"/>
    </xf>
    <xf numFmtId="0" fontId="15" fillId="5" borderId="6" xfId="1" applyFont="1" applyFill="1" applyBorder="1">
      <alignment vertical="center"/>
    </xf>
    <xf numFmtId="0" fontId="15" fillId="5" borderId="13" xfId="1" applyFont="1" applyFill="1" applyBorder="1">
      <alignment vertical="center"/>
    </xf>
    <xf numFmtId="0" fontId="15" fillId="5" borderId="7" xfId="1" applyFont="1" applyFill="1" applyBorder="1">
      <alignment vertical="center"/>
    </xf>
    <xf numFmtId="0" fontId="15" fillId="5" borderId="2" xfId="1" applyFont="1" applyFill="1" applyBorder="1">
      <alignment vertical="center"/>
    </xf>
    <xf numFmtId="0" fontId="15" fillId="5" borderId="16" xfId="1" applyFont="1" applyFill="1" applyBorder="1">
      <alignment vertical="center"/>
    </xf>
    <xf numFmtId="0" fontId="15" fillId="5" borderId="12" xfId="1" applyFont="1" applyFill="1" applyBorder="1">
      <alignment vertical="center"/>
    </xf>
    <xf numFmtId="0" fontId="17" fillId="5" borderId="23" xfId="1" applyFont="1" applyFill="1" applyBorder="1" applyAlignment="1">
      <alignment horizontal="center" vertical="center"/>
    </xf>
    <xf numFmtId="0" fontId="15" fillId="5" borderId="19" xfId="1" applyFont="1" applyFill="1" applyBorder="1" applyAlignment="1">
      <alignment horizontal="right" vertical="center"/>
    </xf>
    <xf numFmtId="0" fontId="17" fillId="5" borderId="20" xfId="1" applyFont="1" applyFill="1" applyBorder="1">
      <alignment vertical="center"/>
    </xf>
    <xf numFmtId="0" fontId="15" fillId="5" borderId="21" xfId="1" applyFont="1" applyFill="1" applyBorder="1" applyAlignment="1">
      <alignment horizontal="right" vertical="center"/>
    </xf>
    <xf numFmtId="0" fontId="17" fillId="5" borderId="22" xfId="1" applyFont="1" applyFill="1" applyBorder="1">
      <alignment vertical="center"/>
    </xf>
    <xf numFmtId="0" fontId="15" fillId="5" borderId="17" xfId="1" applyFont="1" applyFill="1" applyBorder="1" applyAlignment="1">
      <alignment horizontal="center" vertical="center"/>
    </xf>
    <xf numFmtId="38" fontId="15" fillId="5" borderId="16" xfId="2" applyFont="1" applyFill="1" applyBorder="1">
      <alignment vertical="center"/>
    </xf>
    <xf numFmtId="38" fontId="15" fillId="5" borderId="12" xfId="2" applyFont="1" applyFill="1" applyBorder="1">
      <alignment vertical="center"/>
    </xf>
    <xf numFmtId="38" fontId="15" fillId="5" borderId="13" xfId="2" applyFont="1" applyFill="1" applyBorder="1">
      <alignment vertical="center"/>
    </xf>
    <xf numFmtId="38" fontId="15" fillId="5" borderId="18" xfId="2" applyFont="1" applyFill="1" applyBorder="1">
      <alignment vertical="center"/>
    </xf>
    <xf numFmtId="0" fontId="15" fillId="6" borderId="17" xfId="1" applyFont="1" applyFill="1" applyBorder="1" applyAlignment="1">
      <alignment horizontal="center" vertical="center"/>
    </xf>
    <xf numFmtId="38" fontId="15" fillId="6" borderId="16" xfId="2" applyFont="1" applyFill="1" applyBorder="1">
      <alignment vertical="center"/>
    </xf>
    <xf numFmtId="38" fontId="15" fillId="6" borderId="12" xfId="2" applyFont="1" applyFill="1" applyBorder="1">
      <alignment vertical="center"/>
    </xf>
    <xf numFmtId="38" fontId="15" fillId="6" borderId="3" xfId="2" applyFont="1" applyFill="1" applyBorder="1">
      <alignment vertical="center"/>
    </xf>
    <xf numFmtId="38" fontId="15" fillId="6" borderId="2" xfId="2" applyFont="1" applyFill="1" applyBorder="1">
      <alignment vertical="center"/>
    </xf>
    <xf numFmtId="38" fontId="15" fillId="5" borderId="1" xfId="2" applyFont="1" applyFill="1" applyBorder="1">
      <alignment vertical="center"/>
    </xf>
    <xf numFmtId="38" fontId="15" fillId="5" borderId="3" xfId="2" applyFont="1" applyFill="1" applyBorder="1">
      <alignment vertical="center"/>
    </xf>
    <xf numFmtId="38" fontId="15" fillId="5" borderId="2" xfId="2" applyFont="1" applyFill="1" applyBorder="1">
      <alignment vertical="center"/>
    </xf>
    <xf numFmtId="38" fontId="15" fillId="6" borderId="1" xfId="2" applyFont="1" applyFill="1" applyBorder="1">
      <alignment vertical="center"/>
    </xf>
    <xf numFmtId="38" fontId="15" fillId="6" borderId="24" xfId="2" applyFont="1" applyFill="1" applyBorder="1">
      <alignment vertical="center"/>
    </xf>
    <xf numFmtId="38" fontId="15" fillId="5" borderId="24" xfId="2" applyFont="1" applyFill="1" applyBorder="1">
      <alignment vertical="center"/>
    </xf>
    <xf numFmtId="0" fontId="15" fillId="5" borderId="23" xfId="1" applyFont="1" applyFill="1" applyBorder="1" applyAlignment="1">
      <alignment horizontal="center" vertical="center"/>
    </xf>
    <xf numFmtId="38" fontId="15" fillId="5" borderId="19" xfId="2" applyFont="1" applyFill="1" applyBorder="1">
      <alignment vertical="center"/>
    </xf>
    <xf numFmtId="38" fontId="15" fillId="5" borderId="20" xfId="2" applyFont="1" applyFill="1" applyBorder="1">
      <alignment vertical="center"/>
    </xf>
    <xf numFmtId="38" fontId="15" fillId="5" borderId="21" xfId="2" applyFont="1" applyFill="1" applyBorder="1">
      <alignment vertical="center"/>
    </xf>
    <xf numFmtId="38" fontId="15" fillId="5" borderId="5" xfId="2" applyFont="1" applyFill="1" applyBorder="1">
      <alignment vertical="center"/>
    </xf>
    <xf numFmtId="0" fontId="15" fillId="6" borderId="7" xfId="1" applyFont="1" applyFill="1" applyBorder="1" applyAlignment="1">
      <alignment horizontal="center" vertical="center"/>
    </xf>
    <xf numFmtId="0" fontId="15" fillId="6" borderId="25" xfId="1" applyFont="1" applyFill="1" applyBorder="1" applyAlignment="1">
      <alignment horizontal="center" vertical="center"/>
    </xf>
    <xf numFmtId="38" fontId="15" fillId="6" borderId="27" xfId="2" applyFont="1" applyFill="1" applyBorder="1">
      <alignment vertical="center"/>
    </xf>
    <xf numFmtId="38" fontId="15" fillId="6" borderId="28" xfId="2" applyFont="1" applyFill="1" applyBorder="1">
      <alignment vertical="center"/>
    </xf>
    <xf numFmtId="38" fontId="15" fillId="6" borderId="29" xfId="2" applyFont="1" applyFill="1" applyBorder="1">
      <alignment vertical="center"/>
    </xf>
    <xf numFmtId="38" fontId="15" fillId="6" borderId="26" xfId="2" applyFont="1" applyFill="1" applyBorder="1">
      <alignment vertical="center"/>
    </xf>
    <xf numFmtId="177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0" fontId="11" fillId="8" borderId="2" xfId="4" applyFont="1" applyFill="1" applyBorder="1" applyAlignment="1">
      <alignment horizontal="left"/>
    </xf>
    <xf numFmtId="0" fontId="19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179" fontId="12" fillId="0" borderId="0" xfId="0" applyNumberFormat="1" applyFont="1" applyAlignment="1">
      <alignment vertical="center"/>
    </xf>
    <xf numFmtId="180" fontId="12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33" xfId="0" applyFont="1" applyBorder="1" applyAlignment="1">
      <alignment horizontal="center" vertical="center"/>
    </xf>
    <xf numFmtId="0" fontId="12" fillId="0" borderId="30" xfId="0" applyFont="1" applyBorder="1" applyAlignment="1">
      <alignment vertical="center"/>
    </xf>
    <xf numFmtId="0" fontId="12" fillId="0" borderId="34" xfId="0" applyFont="1" applyBorder="1" applyAlignment="1">
      <alignment horizontal="center" vertical="center"/>
    </xf>
    <xf numFmtId="0" fontId="12" fillId="0" borderId="19" xfId="0" applyFont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179" fontId="12" fillId="0" borderId="15" xfId="0" applyNumberFormat="1" applyFont="1" applyBorder="1" applyAlignment="1">
      <alignment vertical="center"/>
    </xf>
    <xf numFmtId="179" fontId="12" fillId="0" borderId="35" xfId="0" applyNumberFormat="1" applyFont="1" applyBorder="1" applyAlignment="1">
      <alignment vertical="center"/>
    </xf>
    <xf numFmtId="180" fontId="12" fillId="0" borderId="37" xfId="0" applyNumberFormat="1" applyFont="1" applyBorder="1" applyAlignment="1">
      <alignment horizontal="center" vertical="center"/>
    </xf>
    <xf numFmtId="0" fontId="12" fillId="0" borderId="32" xfId="0" applyFont="1" applyBorder="1" applyAlignment="1">
      <alignment horizontal="center" vertical="center"/>
    </xf>
    <xf numFmtId="179" fontId="12" fillId="0" borderId="32" xfId="0" applyNumberFormat="1" applyFont="1" applyBorder="1" applyAlignment="1">
      <alignment vertical="center"/>
    </xf>
    <xf numFmtId="179" fontId="12" fillId="0" borderId="39" xfId="0" applyNumberFormat="1" applyFont="1" applyBorder="1" applyAlignment="1">
      <alignment vertical="center"/>
    </xf>
    <xf numFmtId="179" fontId="12" fillId="0" borderId="15" xfId="0" applyNumberFormat="1" applyFont="1" applyBorder="1" applyAlignment="1">
      <alignment horizontal="right" vertical="center"/>
    </xf>
    <xf numFmtId="179" fontId="12" fillId="0" borderId="0" xfId="0" applyNumberFormat="1" applyFont="1" applyAlignment="1">
      <alignment horizontal="right" vertical="center"/>
    </xf>
    <xf numFmtId="0" fontId="12" fillId="0" borderId="43" xfId="0" applyFont="1" applyBorder="1" applyAlignment="1">
      <alignment horizontal="center" vertical="center"/>
    </xf>
    <xf numFmtId="179" fontId="12" fillId="0" borderId="36" xfId="0" applyNumberFormat="1" applyFont="1" applyBorder="1" applyAlignment="1">
      <alignment vertical="center"/>
    </xf>
    <xf numFmtId="179" fontId="12" fillId="0" borderId="38" xfId="0" applyNumberFormat="1" applyFont="1" applyBorder="1" applyAlignment="1">
      <alignment horizontal="right" vertical="center"/>
    </xf>
    <xf numFmtId="179" fontId="12" fillId="0" borderId="0" xfId="0" applyNumberFormat="1" applyFont="1" applyAlignment="1">
      <alignment horizontal="center" vertical="center"/>
    </xf>
    <xf numFmtId="179" fontId="12" fillId="0" borderId="31" xfId="0" applyNumberFormat="1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 shrinkToFit="1"/>
    </xf>
    <xf numFmtId="0" fontId="22" fillId="0" borderId="30" xfId="0" applyFont="1" applyBorder="1" applyAlignment="1">
      <alignment vertical="center" shrinkToFit="1"/>
    </xf>
    <xf numFmtId="0" fontId="22" fillId="0" borderId="0" xfId="0" applyFont="1" applyAlignment="1">
      <alignment vertical="center" shrinkToFit="1"/>
    </xf>
    <xf numFmtId="42" fontId="15" fillId="0" borderId="0" xfId="0" applyNumberFormat="1" applyFont="1" applyAlignment="1">
      <alignment horizontal="center" vertical="center" shrinkToFit="1"/>
    </xf>
    <xf numFmtId="42" fontId="15" fillId="0" borderId="31" xfId="0" applyNumberFormat="1" applyFont="1" applyBorder="1" applyAlignment="1">
      <alignment horizontal="center" vertical="center" shrinkToFit="1"/>
    </xf>
    <xf numFmtId="179" fontId="12" fillId="0" borderId="31" xfId="0" applyNumberFormat="1" applyFont="1" applyBorder="1" applyAlignment="1">
      <alignment horizontal="right" vertical="center"/>
    </xf>
    <xf numFmtId="179" fontId="12" fillId="0" borderId="31" xfId="0" applyNumberFormat="1" applyFont="1" applyBorder="1" applyAlignment="1">
      <alignment vertical="center"/>
    </xf>
    <xf numFmtId="179" fontId="12" fillId="0" borderId="37" xfId="0" applyNumberFormat="1" applyFont="1" applyBorder="1" applyAlignment="1">
      <alignment vertical="center"/>
    </xf>
    <xf numFmtId="10" fontId="8" fillId="4" borderId="2" xfId="0" applyNumberFormat="1" applyFont="1" applyFill="1" applyBorder="1" applyAlignment="1" applyProtection="1">
      <alignment horizontal="center" vertical="center"/>
      <protection locked="0"/>
    </xf>
    <xf numFmtId="176" fontId="8" fillId="4" borderId="2" xfId="0" applyNumberFormat="1" applyFont="1" applyFill="1" applyBorder="1" applyAlignment="1" applyProtection="1">
      <alignment horizontal="center" vertical="center"/>
      <protection locked="0"/>
    </xf>
    <xf numFmtId="181" fontId="8" fillId="9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 applyProtection="1">
      <alignment horizontal="center" vertical="center"/>
      <protection locked="0"/>
    </xf>
    <xf numFmtId="0" fontId="14" fillId="2" borderId="4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10" fontId="16" fillId="2" borderId="2" xfId="0" applyNumberFormat="1" applyFont="1" applyFill="1" applyBorder="1" applyAlignment="1">
      <alignment horizontal="right" vertical="center" wrapText="1"/>
    </xf>
    <xf numFmtId="0" fontId="14" fillId="10" borderId="2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right"/>
    </xf>
    <xf numFmtId="0" fontId="8" fillId="0" borderId="0" xfId="4" applyFont="1" applyAlignment="1">
      <alignment vertical="center"/>
    </xf>
    <xf numFmtId="10" fontId="8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9" fillId="0" borderId="0" xfId="4" applyFont="1" applyAlignment="1">
      <alignment vertical="center"/>
    </xf>
    <xf numFmtId="0" fontId="8" fillId="8" borderId="2" xfId="4" applyFont="1" applyFill="1" applyBorder="1" applyAlignment="1">
      <alignment horizontal="center" vertical="center"/>
    </xf>
    <xf numFmtId="0" fontId="11" fillId="8" borderId="2" xfId="4" applyFont="1" applyFill="1" applyBorder="1" applyAlignment="1">
      <alignment horizontal="center" vertical="center"/>
    </xf>
    <xf numFmtId="0" fontId="8" fillId="8" borderId="5" xfId="4" applyFont="1" applyFill="1" applyBorder="1" applyAlignment="1">
      <alignment horizontal="center" vertical="center"/>
    </xf>
    <xf numFmtId="176" fontId="8" fillId="0" borderId="0" xfId="4" applyNumberFormat="1" applyFont="1" applyAlignment="1">
      <alignment horizontal="center" vertical="center"/>
    </xf>
    <xf numFmtId="176" fontId="8" fillId="8" borderId="2" xfId="4" applyNumberFormat="1" applyFont="1" applyFill="1" applyBorder="1" applyAlignment="1">
      <alignment horizontal="center" vertical="center"/>
    </xf>
    <xf numFmtId="176" fontId="13" fillId="8" borderId="2" xfId="4" applyNumberFormat="1" applyFont="1" applyFill="1" applyBorder="1" applyAlignment="1">
      <alignment horizontal="center" vertical="center"/>
    </xf>
    <xf numFmtId="176" fontId="8" fillId="0" borderId="2" xfId="4" applyNumberFormat="1" applyFont="1" applyBorder="1" applyAlignment="1">
      <alignment horizontal="center" vertical="center"/>
    </xf>
    <xf numFmtId="3" fontId="8" fillId="0" borderId="2" xfId="0" applyNumberFormat="1" applyFont="1" applyBorder="1" applyAlignment="1" applyProtection="1">
      <alignment vertical="center"/>
      <protection locked="0"/>
    </xf>
    <xf numFmtId="10" fontId="8" fillId="4" borderId="2" xfId="6" applyNumberFormat="1" applyFont="1" applyFill="1" applyBorder="1" applyAlignment="1" applyProtection="1">
      <alignment horizontal="center" vertical="center"/>
      <protection locked="0"/>
    </xf>
    <xf numFmtId="181" fontId="8" fillId="9" borderId="2" xfId="0" applyNumberFormat="1" applyFont="1" applyFill="1" applyBorder="1" applyAlignment="1" applyProtection="1">
      <alignment horizontal="center" vertical="center"/>
      <protection locked="0"/>
    </xf>
    <xf numFmtId="10" fontId="8" fillId="4" borderId="5" xfId="0" applyNumberFormat="1" applyFont="1" applyFill="1" applyBorder="1" applyAlignment="1" applyProtection="1">
      <alignment horizontal="center" vertical="center"/>
      <protection locked="0"/>
    </xf>
    <xf numFmtId="10" fontId="8" fillId="4" borderId="18" xfId="0" applyNumberFormat="1" applyFont="1" applyFill="1" applyBorder="1" applyAlignment="1" applyProtection="1">
      <alignment horizontal="center" vertical="center"/>
      <protection locked="0"/>
    </xf>
    <xf numFmtId="176" fontId="8" fillId="3" borderId="2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8" fillId="3" borderId="24" xfId="0" applyFont="1" applyFill="1" applyBorder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3" borderId="2" xfId="0" applyFont="1" applyFill="1" applyBorder="1" applyAlignment="1">
      <alignment horizontal="left" vertical="center"/>
    </xf>
    <xf numFmtId="0" fontId="6" fillId="3" borderId="3" xfId="0" applyFont="1" applyFill="1" applyBorder="1" applyAlignment="1">
      <alignment horizontal="left" vertical="center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>
      <alignment horizontal="left" vertical="center"/>
    </xf>
    <xf numFmtId="177" fontId="8" fillId="0" borderId="2" xfId="0" applyNumberFormat="1" applyFont="1" applyBorder="1" applyAlignment="1">
      <alignment horizontal="left" vertical="center" wrapText="1"/>
    </xf>
    <xf numFmtId="0" fontId="8" fillId="3" borderId="3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4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176" fontId="8" fillId="3" borderId="1" xfId="4" applyNumberFormat="1" applyFont="1" applyFill="1" applyBorder="1" applyAlignment="1">
      <alignment horizontal="center" vertical="center"/>
    </xf>
    <xf numFmtId="176" fontId="8" fillId="3" borderId="3" xfId="4" applyNumberFormat="1" applyFont="1" applyFill="1" applyBorder="1" applyAlignment="1">
      <alignment horizontal="center" vertical="center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4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177" fontId="8" fillId="0" borderId="2" xfId="0" applyNumberFormat="1" applyFont="1" applyBorder="1" applyAlignment="1" applyProtection="1">
      <alignment horizontal="left" vertical="center" wrapText="1"/>
      <protection locked="0"/>
    </xf>
    <xf numFmtId="0" fontId="21" fillId="0" borderId="0" xfId="0" applyFont="1" applyAlignment="1">
      <alignment horizontal="center" vertical="center"/>
    </xf>
    <xf numFmtId="0" fontId="12" fillId="0" borderId="43" xfId="0" applyFont="1" applyBorder="1" applyAlignment="1">
      <alignment horizontal="center" vertical="center"/>
    </xf>
    <xf numFmtId="0" fontId="12" fillId="0" borderId="41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center"/>
    </xf>
    <xf numFmtId="0" fontId="12" fillId="0" borderId="40" xfId="0" applyFont="1" applyBorder="1" applyAlignment="1">
      <alignment horizontal="center" vertical="center"/>
    </xf>
  </cellXfs>
  <cellStyles count="7">
    <cellStyle name="パーセント" xfId="6" builtinId="5"/>
    <cellStyle name="パーセント 2" xfId="3" xr:uid="{71A68E17-19E3-4E1D-ADB9-5FB8E0B1866E}"/>
    <cellStyle name="桁区切り 2" xfId="2" xr:uid="{37FB4E2D-9059-4F1D-B674-18D821803C39}"/>
    <cellStyle name="標準" xfId="0" builtinId="0"/>
    <cellStyle name="標準 2" xfId="1" xr:uid="{520F1061-8DED-4E49-B21C-D5048315BEE5}"/>
    <cellStyle name="標準 2 3" xfId="5" xr:uid="{9BC111B2-CB07-4820-8B49-32315B38AC51}"/>
    <cellStyle name="標準 3" xfId="4" xr:uid="{D0BEA194-DDE4-4C7D-A134-BCC19DB84F6C}"/>
  </cellStyles>
  <dxfs count="15"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188118</xdr:colOff>
      <xdr:row>0</xdr:row>
      <xdr:rowOff>200026</xdr:rowOff>
    </xdr:from>
    <xdr:to>
      <xdr:col>13</xdr:col>
      <xdr:colOff>1187687</xdr:colOff>
      <xdr:row>4</xdr:row>
      <xdr:rowOff>28575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1ECCB42-D2AA-4F44-A674-4472BD8E32A1}"/>
            </a:ext>
          </a:extLst>
        </xdr:cNvPr>
        <xdr:cNvSpPr>
          <a:spLocks noChangeArrowheads="1"/>
        </xdr:cNvSpPr>
      </xdr:nvSpPr>
      <xdr:spPr>
        <a:xfrm>
          <a:off x="5391149" y="200026"/>
          <a:ext cx="7690882" cy="1971674"/>
        </a:xfrm>
        <a:prstGeom prst="rect">
          <a:avLst/>
        </a:prstGeom>
        <a:solidFill>
          <a:srgbClr val="FFFFFF"/>
        </a:solidFill>
        <a:ln w="9525" cap="flat" cmpd="sng">
          <a:solidFill>
            <a:srgbClr val="C0504D"/>
          </a:solidFill>
          <a:miter lim="800000"/>
          <a:headEnd/>
          <a:tailEnd/>
        </a:ln>
      </xdr:spPr>
      <xdr:txBody>
        <a:bodyPr vertOverflow="clip" horzOverflow="overflow" wrap="square" anchor="ctr" upright="1"/>
        <a:lstStyle/>
        <a:p>
          <a:pPr algn="ctr" rtl="0">
            <a:defRPr sz="1000"/>
          </a:pPr>
          <a:r>
            <a:rPr lang="ja-JP" altLang="en-US" sz="2800" b="1" i="0" u="none" strike="noStrike" baseline="0">
              <a:solidFill>
                <a:srgbClr val="000000"/>
              </a:solidFill>
              <a:latin typeface="+mn-ea"/>
              <a:ea typeface="+mn-ea"/>
            </a:rPr>
            <a:t>黄色セルの入力をお願いいたします。</a:t>
          </a:r>
          <a:endParaRPr lang="en-US" altLang="ja-JP" sz="2800" b="1" i="0" u="none" strike="noStrike" baseline="0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190500</xdr:colOff>
      <xdr:row>0</xdr:row>
      <xdr:rowOff>183695</xdr:rowOff>
    </xdr:from>
    <xdr:to>
      <xdr:col>12</xdr:col>
      <xdr:colOff>600880</xdr:colOff>
      <xdr:row>4</xdr:row>
      <xdr:rowOff>54426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D5DE04-CA9E-4FAA-9B1A-622D8F188EA3}"/>
            </a:ext>
          </a:extLst>
        </xdr:cNvPr>
        <xdr:cNvSpPr>
          <a:spLocks noChangeArrowheads="1"/>
        </xdr:cNvSpPr>
      </xdr:nvSpPr>
      <xdr:spPr>
        <a:xfrm>
          <a:off x="6155871" y="183695"/>
          <a:ext cx="6832952" cy="785131"/>
        </a:xfrm>
        <a:prstGeom prst="rect">
          <a:avLst/>
        </a:prstGeom>
        <a:solidFill>
          <a:srgbClr val="FFFFFF"/>
        </a:solidFill>
        <a:ln w="9525" cap="flat" cmpd="sng">
          <a:solidFill>
            <a:srgbClr val="C0504D"/>
          </a:solidFill>
          <a:miter lim="800000"/>
          <a:headEnd/>
          <a:tailEnd/>
        </a:ln>
      </xdr:spPr>
      <xdr:txBody>
        <a:bodyPr vertOverflow="clip" horzOverflow="overflow" wrap="square" anchor="ctr" upright="1"/>
        <a:lstStyle/>
        <a:p>
          <a:pPr algn="ctr" rtl="0">
            <a:defRPr sz="1000"/>
          </a:pPr>
          <a:r>
            <a:rPr lang="ja-JP" altLang="en-US" sz="2800" b="1" i="0" u="none" strike="noStrike" baseline="0">
              <a:solidFill>
                <a:srgbClr val="000000"/>
              </a:solidFill>
              <a:latin typeface="+mn-ea"/>
              <a:ea typeface="+mn-ea"/>
            </a:rPr>
            <a:t>黄色セルの入力をお願いいたします。</a:t>
          </a:r>
          <a:endParaRPr lang="en-US" altLang="ja-JP" sz="2800" b="1" i="0" u="none" strike="noStrike" baseline="0">
            <a:solidFill>
              <a:srgbClr val="000000"/>
            </a:solidFill>
            <a:latin typeface="+mn-ea"/>
            <a:ea typeface="+mn-ea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7876D-38A7-4094-98EE-C2C49DD6BC11}">
  <sheetPr>
    <tabColor rgb="FFFF0000"/>
  </sheetPr>
  <dimension ref="B1:T70"/>
  <sheetViews>
    <sheetView tabSelected="1" view="pageBreakPreview" zoomScaleNormal="100" zoomScaleSheetLayoutView="100" workbookViewId="0">
      <pane ySplit="10" topLeftCell="A11" activePane="bottomLeft" state="frozen"/>
      <selection pane="bottomLeft"/>
    </sheetView>
  </sheetViews>
  <sheetFormatPr defaultColWidth="16" defaultRowHeight="18"/>
  <cols>
    <col min="1" max="2" width="5.7109375" style="14" customWidth="1"/>
    <col min="3" max="3" width="13.7109375" style="102" customWidth="1"/>
    <col min="4" max="4" width="13.7109375" style="103" customWidth="1"/>
    <col min="5" max="5" width="14.7109375" style="14" customWidth="1"/>
    <col min="6" max="6" width="8.7109375" style="14" customWidth="1"/>
    <col min="7" max="11" width="15.7109375" style="14" customWidth="1"/>
    <col min="12" max="16" width="18.7109375" style="14" customWidth="1"/>
    <col min="17" max="17" width="20.28515625" style="14" customWidth="1"/>
    <col min="18" max="20" width="18.7109375" style="14" customWidth="1"/>
    <col min="21" max="16384" width="16" style="14"/>
  </cols>
  <sheetData>
    <row r="1" spans="2:20" ht="18.75" customHeight="1">
      <c r="H1" s="1"/>
      <c r="L1" s="1"/>
      <c r="M1" s="1"/>
      <c r="N1" s="1"/>
      <c r="O1" s="1"/>
      <c r="P1" s="1"/>
      <c r="Q1" s="1"/>
      <c r="R1" s="1"/>
      <c r="S1" s="1"/>
      <c r="T1" s="1"/>
    </row>
    <row r="2" spans="2:20" ht="18.75" customHeight="1">
      <c r="B2" s="166" t="s">
        <v>0</v>
      </c>
      <c r="C2" s="167"/>
      <c r="D2" s="168" t="s">
        <v>1</v>
      </c>
      <c r="E2" s="168"/>
      <c r="F2" s="168"/>
      <c r="G2" s="168"/>
      <c r="H2" s="1"/>
      <c r="L2" s="1"/>
      <c r="M2" s="1"/>
      <c r="N2" s="1"/>
      <c r="O2" s="1"/>
      <c r="P2" s="1"/>
      <c r="Q2" s="1"/>
      <c r="R2" s="1"/>
      <c r="S2" s="1"/>
      <c r="T2" s="1"/>
    </row>
    <row r="3" spans="2:20" ht="18.75" customHeight="1">
      <c r="B3" s="166" t="s">
        <v>2</v>
      </c>
      <c r="C3" s="167"/>
      <c r="D3" s="168" t="s">
        <v>3</v>
      </c>
      <c r="E3" s="168"/>
      <c r="F3" s="168"/>
      <c r="G3" s="168"/>
      <c r="H3" s="1"/>
      <c r="L3" s="1"/>
      <c r="M3" s="1"/>
      <c r="N3" s="1"/>
      <c r="O3" s="1"/>
      <c r="P3" s="1"/>
      <c r="Q3" s="1"/>
      <c r="R3" s="1"/>
      <c r="S3" s="1"/>
      <c r="T3" s="1"/>
    </row>
    <row r="4" spans="2:20" ht="19.5" customHeight="1">
      <c r="B4" s="166" t="s">
        <v>4</v>
      </c>
      <c r="C4" s="167"/>
      <c r="D4" s="168" t="s">
        <v>5</v>
      </c>
      <c r="E4" s="168"/>
      <c r="F4" s="168"/>
      <c r="G4" s="168"/>
      <c r="L4" s="1"/>
      <c r="M4" s="1"/>
      <c r="O4" s="15"/>
      <c r="P4" s="16"/>
      <c r="Q4" s="17"/>
    </row>
    <row r="5" spans="2:20" ht="19.5" customHeight="1">
      <c r="B5" s="166" t="s">
        <v>6</v>
      </c>
      <c r="C5" s="167"/>
      <c r="D5" s="172" t="s">
        <v>7</v>
      </c>
      <c r="E5" s="172"/>
      <c r="F5" s="17"/>
      <c r="L5" s="1"/>
      <c r="M5" s="1"/>
    </row>
    <row r="6" spans="2:20" ht="19.5" customHeight="1" thickBot="1">
      <c r="B6" s="166" t="s">
        <v>8</v>
      </c>
      <c r="C6" s="170"/>
      <c r="D6" s="171" t="s">
        <v>9</v>
      </c>
      <c r="E6" s="171"/>
      <c r="F6" s="17"/>
      <c r="J6" s="18" t="s">
        <v>10</v>
      </c>
      <c r="L6" s="1"/>
      <c r="M6" s="1"/>
      <c r="N6" s="18" t="s">
        <v>11</v>
      </c>
      <c r="O6" s="18" t="s">
        <v>12</v>
      </c>
      <c r="P6" s="18" t="s">
        <v>13</v>
      </c>
      <c r="Q6" s="19" t="s">
        <v>14</v>
      </c>
      <c r="R6" s="18" t="s">
        <v>15</v>
      </c>
      <c r="S6" s="18" t="s">
        <v>16</v>
      </c>
      <c r="T6" s="24" t="s">
        <v>17</v>
      </c>
    </row>
    <row r="7" spans="2:20" s="9" customFormat="1" ht="19.5" customHeight="1" thickBot="1">
      <c r="B7" s="169" t="s">
        <v>18</v>
      </c>
      <c r="C7" s="169"/>
      <c r="D7" s="173" t="s">
        <v>19</v>
      </c>
      <c r="E7" s="173"/>
      <c r="F7" s="2"/>
      <c r="G7" s="2"/>
      <c r="H7" s="2"/>
      <c r="I7" s="3"/>
      <c r="J7" s="4">
        <f>SUM(J11:J70)</f>
        <v>2677500</v>
      </c>
      <c r="L7" s="1"/>
      <c r="M7" s="1"/>
      <c r="N7" s="4">
        <f t="shared" ref="N7:S7" si="0">SUM(N11:N70)</f>
        <v>134776</v>
      </c>
      <c r="O7" s="4">
        <f t="shared" si="0"/>
        <v>6678</v>
      </c>
      <c r="P7" s="4">
        <f t="shared" si="0"/>
        <v>230580</v>
      </c>
      <c r="Q7" s="4">
        <f t="shared" si="0"/>
        <v>9072</v>
      </c>
      <c r="R7" s="4">
        <f t="shared" si="0"/>
        <v>24096</v>
      </c>
      <c r="S7" s="5">
        <f t="shared" si="0"/>
        <v>8031</v>
      </c>
      <c r="T7" s="6">
        <f>SUM(N7:S7)</f>
        <v>413233</v>
      </c>
    </row>
    <row r="8" spans="2:20" s="9" customFormat="1" ht="19.5" customHeight="1">
      <c r="C8" s="7"/>
      <c r="D8" s="7"/>
      <c r="E8" s="7"/>
      <c r="F8" s="7"/>
      <c r="G8" s="7"/>
      <c r="H8" s="7"/>
      <c r="I8" s="7"/>
      <c r="J8" s="1"/>
      <c r="K8" s="1"/>
      <c r="L8" s="1"/>
      <c r="M8" s="8" t="s">
        <v>20</v>
      </c>
      <c r="N8" s="140">
        <f>IF(D5&lt;&gt;"", VLOOKUP(D5, 都道府県マスタ!$A$3:$C$49, 2, FALSE)/2, "")</f>
        <v>4.9549999999999997E-2</v>
      </c>
      <c r="O8" s="142">
        <f>1.59%/2</f>
        <v>7.9500000000000005E-3</v>
      </c>
      <c r="P8" s="163">
        <v>0.183</v>
      </c>
      <c r="Q8" s="163">
        <f>3.6/1000</f>
        <v>3.5999999999999999E-3</v>
      </c>
      <c r="R8" s="140">
        <v>8.9999999999999993E-3</v>
      </c>
      <c r="S8" s="163">
        <v>3.0000000000000001E-3</v>
      </c>
    </row>
    <row r="9" spans="2:20" s="9" customFormat="1" ht="19.5" customHeight="1">
      <c r="B9" s="165" t="s">
        <v>21</v>
      </c>
      <c r="C9" s="165"/>
      <c r="D9" s="7"/>
      <c r="E9" s="10"/>
      <c r="F9" s="10"/>
      <c r="G9" s="10"/>
      <c r="H9" s="10"/>
      <c r="I9" s="10"/>
      <c r="J9" s="1"/>
      <c r="K9" s="1"/>
      <c r="L9" s="1"/>
      <c r="M9" s="8" t="s">
        <v>22</v>
      </c>
      <c r="N9" s="140"/>
      <c r="O9" s="162"/>
      <c r="P9" s="164"/>
      <c r="Q9" s="164"/>
      <c r="R9" s="141" t="s">
        <v>23</v>
      </c>
      <c r="S9" s="164"/>
    </row>
    <row r="10" spans="2:20" s="9" customFormat="1">
      <c r="B10" s="11" t="s">
        <v>24</v>
      </c>
      <c r="C10" s="11" t="s">
        <v>25</v>
      </c>
      <c r="D10" s="12" t="s">
        <v>26</v>
      </c>
      <c r="E10" s="13" t="s">
        <v>27</v>
      </c>
      <c r="F10" s="13" t="s">
        <v>28</v>
      </c>
      <c r="G10" s="13" t="s">
        <v>29</v>
      </c>
      <c r="H10" s="13" t="s">
        <v>30</v>
      </c>
      <c r="I10" s="13" t="s">
        <v>31</v>
      </c>
      <c r="J10" s="12" t="s">
        <v>32</v>
      </c>
      <c r="K10" s="12" t="s">
        <v>33</v>
      </c>
      <c r="L10" s="20" t="s">
        <v>34</v>
      </c>
      <c r="M10" s="20" t="s">
        <v>35</v>
      </c>
      <c r="N10" s="21" t="s">
        <v>36</v>
      </c>
      <c r="O10" s="21" t="s">
        <v>37</v>
      </c>
      <c r="P10" s="21" t="s">
        <v>38</v>
      </c>
      <c r="Q10" s="22" t="s">
        <v>39</v>
      </c>
      <c r="R10" s="21" t="s">
        <v>40</v>
      </c>
      <c r="S10" s="21" t="s">
        <v>41</v>
      </c>
      <c r="T10" s="21" t="s">
        <v>42</v>
      </c>
    </row>
    <row r="11" spans="2:20" s="9" customFormat="1">
      <c r="B11" s="23">
        <v>1</v>
      </c>
      <c r="C11" s="143" t="s">
        <v>43</v>
      </c>
      <c r="D11" s="143" t="s">
        <v>44</v>
      </c>
      <c r="E11" s="104" t="s">
        <v>45</v>
      </c>
      <c r="F11" s="104">
        <v>30</v>
      </c>
      <c r="G11" s="4">
        <v>500000</v>
      </c>
      <c r="H11" s="4">
        <v>50000</v>
      </c>
      <c r="I11" s="4">
        <v>5000</v>
      </c>
      <c r="J11" s="4">
        <f>SUM(G11:I11)</f>
        <v>555000</v>
      </c>
      <c r="K11" s="27">
        <v>560000</v>
      </c>
      <c r="L11" s="4">
        <f>IFERROR(VLOOKUP(K11,都道府県マスタ!$G$7:$J$56,4,TRUE),0)</f>
        <v>560000</v>
      </c>
      <c r="M11" s="4">
        <f>IFERROR(VLOOKUP(K11,都道府県マスタ!$H$10:$J$41,3,TRUE),0)</f>
        <v>560000</v>
      </c>
      <c r="N11" s="4">
        <f>ROUNDDOWN(IF(OR($N$8=""), 0,IF($D11="令和8年4月",IF(OR($N$9="-", $N$9=""),$L11*$N$8, $L11*$N$9),$L11*$N$8)),0)</f>
        <v>27748</v>
      </c>
      <c r="O11" s="25">
        <f>ROUNDDOWN(IF(AND($F11&gt;=40, $F11&lt;=64), IF($D11="令和8年4月",  IF(OR($O$9="-", $O$9=""), $L11*$O$8,$L11*$O$9),$L11*$O$8) ),0)</f>
        <v>0</v>
      </c>
      <c r="P11" s="4">
        <f>IF($F11&lt;70, ROUNDDOWN($M11*$P$8/2, 0), 0)</f>
        <v>51240</v>
      </c>
      <c r="Q11" s="4">
        <f>IF($F11&lt;70,ROUNDDOWN($M11*$Q$8,0),0)</f>
        <v>2016</v>
      </c>
      <c r="R11" s="25">
        <f>IF($D$7="", 0, IF($D$7="申請有", ROUNDDOWN(J11*$R$8, 0), "-"))</f>
        <v>4995</v>
      </c>
      <c r="S11" s="25">
        <f>IF($D$7="", 0, IF($D$7="申請有", ROUNDDOWN(J11*$S$8, 0), "-"))</f>
        <v>1665</v>
      </c>
      <c r="T11" s="4">
        <f>SUM(N11:S11)</f>
        <v>87664</v>
      </c>
    </row>
    <row r="12" spans="2:20" s="9" customFormat="1">
      <c r="B12" s="23">
        <v>2</v>
      </c>
      <c r="C12" s="143" t="s">
        <v>44</v>
      </c>
      <c r="D12" s="143" t="s">
        <v>46</v>
      </c>
      <c r="E12" s="104" t="s">
        <v>45</v>
      </c>
      <c r="F12" s="104">
        <v>30</v>
      </c>
      <c r="G12" s="4">
        <v>480000</v>
      </c>
      <c r="H12" s="4">
        <v>50000</v>
      </c>
      <c r="I12" s="4">
        <v>5000</v>
      </c>
      <c r="J12" s="4">
        <f>SUM(G12:I12)</f>
        <v>535000</v>
      </c>
      <c r="K12" s="27">
        <v>560000</v>
      </c>
      <c r="L12" s="4">
        <f>IFERROR(VLOOKUP(K12,都道府県マスタ!$G$7:$J$56,4,TRUE),0)</f>
        <v>560000</v>
      </c>
      <c r="M12" s="4">
        <f>IFERROR(VLOOKUP(K12,都道府県マスタ!$H$10:$J$41,3,TRUE),0)</f>
        <v>560000</v>
      </c>
      <c r="N12" s="4">
        <f t="shared" ref="N12:N70" si="1">ROUNDDOWN(IF(OR($N$8=""), 0,IF($D12="令和8年4月",IF(OR($N$9="-", $N$9=""),$L12*$N$8, $L12*$N$9),$L12*$N$8)),0)</f>
        <v>27748</v>
      </c>
      <c r="O12" s="25">
        <f t="shared" ref="O12:O70" si="2">ROUNDDOWN(IF(AND($F12&gt;=40, $F12&lt;=64), IF($D12="令和8年4月",  IF(OR($O$9="-", $O$9=""), $L12*$O$8,$L12*$O$9),$L12*$O$8) ),0)</f>
        <v>0</v>
      </c>
      <c r="P12" s="4">
        <f t="shared" ref="P12:P70" si="3">IF($F12&lt;70, ROUNDDOWN($M12*$P$8/2, 0), 0)</f>
        <v>51240</v>
      </c>
      <c r="Q12" s="4">
        <f t="shared" ref="Q12:Q70" si="4">IF($F12&lt;70,ROUNDDOWN($M12*$Q$8,0),0)</f>
        <v>2016</v>
      </c>
      <c r="R12" s="25">
        <f t="shared" ref="R12:R70" si="5">IF($D$7="", 0, IF($D$7="申請有", ROUNDDOWN(J12*$R$8, 0), "-"))</f>
        <v>4815</v>
      </c>
      <c r="S12" s="25">
        <f t="shared" ref="S12:S70" si="6">IF($D$7="", 0, IF($D$7="申請有", ROUNDDOWN(J12*$S$8, 0), "-"))</f>
        <v>1605</v>
      </c>
      <c r="T12" s="4">
        <f t="shared" ref="T12:T70" si="7">SUM(N12:S12)</f>
        <v>87424</v>
      </c>
    </row>
    <row r="13" spans="2:20" s="9" customFormat="1">
      <c r="B13" s="23">
        <v>3</v>
      </c>
      <c r="C13" s="143" t="s">
        <v>46</v>
      </c>
      <c r="D13" s="143" t="s">
        <v>47</v>
      </c>
      <c r="E13" s="104" t="s">
        <v>45</v>
      </c>
      <c r="F13" s="104">
        <v>30</v>
      </c>
      <c r="G13" s="4">
        <v>500000</v>
      </c>
      <c r="H13" s="4">
        <v>50000</v>
      </c>
      <c r="I13" s="4">
        <v>5000</v>
      </c>
      <c r="J13" s="4">
        <f t="shared" ref="J13:J23" si="8">SUM(G13:I13)</f>
        <v>555000</v>
      </c>
      <c r="K13" s="27">
        <v>560000</v>
      </c>
      <c r="L13" s="4">
        <f>IFERROR(VLOOKUP(K13,都道府県マスタ!$G$7:$J$56,4,TRUE),0)</f>
        <v>560000</v>
      </c>
      <c r="M13" s="4">
        <f>IFERROR(VLOOKUP(K13,都道府県マスタ!$H$10:$J$41,3,TRUE),0)</f>
        <v>560000</v>
      </c>
      <c r="N13" s="4">
        <f t="shared" si="1"/>
        <v>27748</v>
      </c>
      <c r="O13" s="25">
        <f t="shared" si="2"/>
        <v>0</v>
      </c>
      <c r="P13" s="4">
        <f t="shared" si="3"/>
        <v>51240</v>
      </c>
      <c r="Q13" s="4">
        <f t="shared" si="4"/>
        <v>2016</v>
      </c>
      <c r="R13" s="25">
        <f t="shared" si="5"/>
        <v>4995</v>
      </c>
      <c r="S13" s="25">
        <f t="shared" si="6"/>
        <v>1665</v>
      </c>
      <c r="T13" s="4">
        <f t="shared" si="7"/>
        <v>87664</v>
      </c>
    </row>
    <row r="14" spans="2:20" s="9" customFormat="1">
      <c r="B14" s="23">
        <v>4</v>
      </c>
      <c r="C14" s="143" t="s">
        <v>43</v>
      </c>
      <c r="D14" s="143" t="s">
        <v>44</v>
      </c>
      <c r="E14" s="104" t="s">
        <v>48</v>
      </c>
      <c r="F14" s="104">
        <v>40</v>
      </c>
      <c r="G14" s="4">
        <v>250000</v>
      </c>
      <c r="H14" s="4">
        <v>25000</v>
      </c>
      <c r="I14" s="4">
        <v>2500</v>
      </c>
      <c r="J14" s="4">
        <f t="shared" si="8"/>
        <v>277500</v>
      </c>
      <c r="K14" s="27">
        <v>280000</v>
      </c>
      <c r="L14" s="4">
        <f>IFERROR(VLOOKUP(K14,都道府県マスタ!$G$7:$J$56,4,TRUE),0)</f>
        <v>280000</v>
      </c>
      <c r="M14" s="4">
        <f>IFERROR(VLOOKUP(K14,都道府県マスタ!$H$10:$J$41,3,TRUE),0)</f>
        <v>280000</v>
      </c>
      <c r="N14" s="4">
        <f t="shared" si="1"/>
        <v>13874</v>
      </c>
      <c r="O14" s="25">
        <f t="shared" si="2"/>
        <v>2226</v>
      </c>
      <c r="P14" s="4">
        <f t="shared" si="3"/>
        <v>25620</v>
      </c>
      <c r="Q14" s="4">
        <f t="shared" si="4"/>
        <v>1008</v>
      </c>
      <c r="R14" s="25">
        <f t="shared" si="5"/>
        <v>2497</v>
      </c>
      <c r="S14" s="25">
        <f t="shared" si="6"/>
        <v>832</v>
      </c>
      <c r="T14" s="4">
        <f t="shared" si="7"/>
        <v>46057</v>
      </c>
    </row>
    <row r="15" spans="2:20" s="9" customFormat="1">
      <c r="B15" s="23">
        <v>5</v>
      </c>
      <c r="C15" s="143" t="s">
        <v>44</v>
      </c>
      <c r="D15" s="143" t="s">
        <v>46</v>
      </c>
      <c r="E15" s="104" t="s">
        <v>48</v>
      </c>
      <c r="F15" s="104">
        <v>40</v>
      </c>
      <c r="G15" s="4">
        <v>250000</v>
      </c>
      <c r="H15" s="4">
        <v>25000</v>
      </c>
      <c r="I15" s="4">
        <v>2500</v>
      </c>
      <c r="J15" s="4">
        <f t="shared" si="8"/>
        <v>277500</v>
      </c>
      <c r="K15" s="27">
        <v>280000</v>
      </c>
      <c r="L15" s="4">
        <f>IFERROR(VLOOKUP(K15,都道府県マスタ!$G$7:$J$56,4,TRUE),0)</f>
        <v>280000</v>
      </c>
      <c r="M15" s="4">
        <f>IFERROR(VLOOKUP(K15,都道府県マスタ!$H$10:$J$41,3,TRUE),0)</f>
        <v>280000</v>
      </c>
      <c r="N15" s="4">
        <f t="shared" si="1"/>
        <v>13874</v>
      </c>
      <c r="O15" s="25">
        <f t="shared" si="2"/>
        <v>2226</v>
      </c>
      <c r="P15" s="4">
        <f t="shared" si="3"/>
        <v>25620</v>
      </c>
      <c r="Q15" s="4">
        <f t="shared" si="4"/>
        <v>1008</v>
      </c>
      <c r="R15" s="25">
        <f t="shared" si="5"/>
        <v>2497</v>
      </c>
      <c r="S15" s="25">
        <f t="shared" si="6"/>
        <v>832</v>
      </c>
      <c r="T15" s="4">
        <f t="shared" si="7"/>
        <v>46057</v>
      </c>
    </row>
    <row r="16" spans="2:20" s="9" customFormat="1">
      <c r="B16" s="23">
        <v>6</v>
      </c>
      <c r="C16" s="143" t="s">
        <v>46</v>
      </c>
      <c r="D16" s="143" t="s">
        <v>47</v>
      </c>
      <c r="E16" s="104" t="s">
        <v>48</v>
      </c>
      <c r="F16" s="104">
        <v>40</v>
      </c>
      <c r="G16" s="4">
        <v>250000</v>
      </c>
      <c r="H16" s="4">
        <v>25000</v>
      </c>
      <c r="I16" s="4">
        <v>2500</v>
      </c>
      <c r="J16" s="4">
        <f t="shared" si="8"/>
        <v>277500</v>
      </c>
      <c r="K16" s="27">
        <v>280000</v>
      </c>
      <c r="L16" s="4">
        <f>IFERROR(VLOOKUP(K16,都道府県マスタ!$G$7:$J$56,4,TRUE),0)</f>
        <v>280000</v>
      </c>
      <c r="M16" s="4">
        <f>IFERROR(VLOOKUP(K16,都道府県マスタ!$H$10:$J$41,3,TRUE),0)</f>
        <v>280000</v>
      </c>
      <c r="N16" s="4">
        <f t="shared" si="1"/>
        <v>13874</v>
      </c>
      <c r="O16" s="25">
        <f t="shared" si="2"/>
        <v>2226</v>
      </c>
      <c r="P16" s="4">
        <f t="shared" si="3"/>
        <v>25620</v>
      </c>
      <c r="Q16" s="4">
        <f t="shared" si="4"/>
        <v>1008</v>
      </c>
      <c r="R16" s="25">
        <f t="shared" si="5"/>
        <v>2497</v>
      </c>
      <c r="S16" s="25">
        <f t="shared" si="6"/>
        <v>832</v>
      </c>
      <c r="T16" s="4">
        <f t="shared" si="7"/>
        <v>46057</v>
      </c>
    </row>
    <row r="17" spans="2:20" s="9" customFormat="1">
      <c r="B17" s="23">
        <v>7</v>
      </c>
      <c r="C17" s="143" t="s">
        <v>49</v>
      </c>
      <c r="D17" s="143" t="s">
        <v>50</v>
      </c>
      <c r="E17" s="104" t="s">
        <v>51</v>
      </c>
      <c r="F17" s="104">
        <v>70</v>
      </c>
      <c r="G17" s="4">
        <v>150000</v>
      </c>
      <c r="H17" s="4">
        <v>0</v>
      </c>
      <c r="I17" s="4">
        <v>0</v>
      </c>
      <c r="J17" s="4">
        <v>200000</v>
      </c>
      <c r="K17" s="27">
        <f>J17</f>
        <v>200000</v>
      </c>
      <c r="L17" s="4">
        <f>IFERROR(VLOOKUP(K17,都道府県マスタ!$G$7:$J$56,4,TRUE),0)</f>
        <v>200000</v>
      </c>
      <c r="M17" s="4">
        <f>IFERROR(VLOOKUP(K17,都道府県マスタ!$H$10:$J$41,3,TRUE),0)</f>
        <v>200000</v>
      </c>
      <c r="N17" s="4">
        <f>ROUNDDOWN(IF(OR($N$8=""), 0,IF($D17="令和8年4月",IF(OR($N$9="-", $N$9=""),$L17*$N$8, $L17*$N$9),$L17*$N$8)),0)</f>
        <v>9910</v>
      </c>
      <c r="O17" s="25">
        <f t="shared" si="2"/>
        <v>0</v>
      </c>
      <c r="P17" s="4">
        <f t="shared" si="3"/>
        <v>0</v>
      </c>
      <c r="Q17" s="4">
        <f t="shared" si="4"/>
        <v>0</v>
      </c>
      <c r="R17" s="25">
        <f t="shared" si="5"/>
        <v>1800</v>
      </c>
      <c r="S17" s="25">
        <f t="shared" si="6"/>
        <v>600</v>
      </c>
      <c r="T17" s="4">
        <f>SUM(N17:S17)</f>
        <v>12310</v>
      </c>
    </row>
    <row r="18" spans="2:20" s="9" customFormat="1">
      <c r="B18" s="23">
        <v>8</v>
      </c>
      <c r="C18" s="23"/>
      <c r="D18" s="23"/>
      <c r="E18" s="104"/>
      <c r="F18" s="104"/>
      <c r="G18" s="4"/>
      <c r="H18" s="4"/>
      <c r="I18" s="4"/>
      <c r="J18" s="4">
        <f t="shared" si="8"/>
        <v>0</v>
      </c>
      <c r="K18" s="27"/>
      <c r="L18" s="4">
        <f>IFERROR(VLOOKUP(K18,都道府県マスタ!$G$7:$J$56,4,TRUE),0)</f>
        <v>0</v>
      </c>
      <c r="M18" s="4">
        <f>IFERROR(VLOOKUP(K18,都道府県マスタ!$H$10:$J$41,3,TRUE),0)</f>
        <v>0</v>
      </c>
      <c r="N18" s="4">
        <f t="shared" si="1"/>
        <v>0</v>
      </c>
      <c r="O18" s="25">
        <f t="shared" si="2"/>
        <v>0</v>
      </c>
      <c r="P18" s="4">
        <f t="shared" si="3"/>
        <v>0</v>
      </c>
      <c r="Q18" s="4">
        <f t="shared" si="4"/>
        <v>0</v>
      </c>
      <c r="R18" s="25">
        <f t="shared" si="5"/>
        <v>0</v>
      </c>
      <c r="S18" s="25">
        <f t="shared" si="6"/>
        <v>0</v>
      </c>
      <c r="T18" s="4">
        <f t="shared" si="7"/>
        <v>0</v>
      </c>
    </row>
    <row r="19" spans="2:20" s="9" customFormat="1">
      <c r="B19" s="23">
        <v>9</v>
      </c>
      <c r="C19" s="23"/>
      <c r="D19" s="23"/>
      <c r="E19" s="104"/>
      <c r="F19" s="104"/>
      <c r="G19" s="4"/>
      <c r="H19" s="4"/>
      <c r="I19" s="4"/>
      <c r="J19" s="4">
        <f t="shared" si="8"/>
        <v>0</v>
      </c>
      <c r="K19" s="27"/>
      <c r="L19" s="4">
        <f>IFERROR(VLOOKUP(K19,都道府県マスタ!$G$7:$J$56,4,TRUE),0)</f>
        <v>0</v>
      </c>
      <c r="M19" s="4">
        <f>IFERROR(VLOOKUP(K19,都道府県マスタ!$H$10:$J$41,3,TRUE),0)</f>
        <v>0</v>
      </c>
      <c r="N19" s="4">
        <f t="shared" si="1"/>
        <v>0</v>
      </c>
      <c r="O19" s="25">
        <f t="shared" si="2"/>
        <v>0</v>
      </c>
      <c r="P19" s="4">
        <f t="shared" si="3"/>
        <v>0</v>
      </c>
      <c r="Q19" s="4">
        <f t="shared" si="4"/>
        <v>0</v>
      </c>
      <c r="R19" s="25">
        <f t="shared" si="5"/>
        <v>0</v>
      </c>
      <c r="S19" s="25">
        <f t="shared" si="6"/>
        <v>0</v>
      </c>
      <c r="T19" s="4">
        <f t="shared" si="7"/>
        <v>0</v>
      </c>
    </row>
    <row r="20" spans="2:20" s="9" customFormat="1">
      <c r="B20" s="23">
        <v>10</v>
      </c>
      <c r="C20" s="23"/>
      <c r="D20" s="23"/>
      <c r="E20" s="104"/>
      <c r="F20" s="104"/>
      <c r="G20" s="4"/>
      <c r="H20" s="4"/>
      <c r="I20" s="4"/>
      <c r="J20" s="4">
        <f t="shared" si="8"/>
        <v>0</v>
      </c>
      <c r="K20" s="27"/>
      <c r="L20" s="4">
        <f>IFERROR(VLOOKUP(K20,都道府県マスタ!$G$7:$J$56,4,TRUE),0)</f>
        <v>0</v>
      </c>
      <c r="M20" s="4">
        <f>IFERROR(VLOOKUP(K20,都道府県マスタ!$H$10:$J$41,3,TRUE),0)</f>
        <v>0</v>
      </c>
      <c r="N20" s="4">
        <f t="shared" si="1"/>
        <v>0</v>
      </c>
      <c r="O20" s="25">
        <f t="shared" si="2"/>
        <v>0</v>
      </c>
      <c r="P20" s="4">
        <f t="shared" si="3"/>
        <v>0</v>
      </c>
      <c r="Q20" s="4">
        <f t="shared" si="4"/>
        <v>0</v>
      </c>
      <c r="R20" s="25">
        <f t="shared" si="5"/>
        <v>0</v>
      </c>
      <c r="S20" s="25">
        <f t="shared" si="6"/>
        <v>0</v>
      </c>
      <c r="T20" s="4">
        <f t="shared" si="7"/>
        <v>0</v>
      </c>
    </row>
    <row r="21" spans="2:20" s="9" customFormat="1">
      <c r="B21" s="23">
        <v>11</v>
      </c>
      <c r="C21" s="23"/>
      <c r="D21" s="23"/>
      <c r="E21" s="104"/>
      <c r="F21" s="104"/>
      <c r="G21" s="4"/>
      <c r="H21" s="4"/>
      <c r="I21" s="4"/>
      <c r="J21" s="4">
        <f t="shared" si="8"/>
        <v>0</v>
      </c>
      <c r="K21" s="27"/>
      <c r="L21" s="4">
        <f>IFERROR(VLOOKUP(K21,都道府県マスタ!$G$7:$J$56,4,TRUE),0)</f>
        <v>0</v>
      </c>
      <c r="M21" s="4">
        <f>IFERROR(VLOOKUP(K21,都道府県マスタ!$H$10:$J$41,3,TRUE),0)</f>
        <v>0</v>
      </c>
      <c r="N21" s="4">
        <f t="shared" si="1"/>
        <v>0</v>
      </c>
      <c r="O21" s="25">
        <f t="shared" si="2"/>
        <v>0</v>
      </c>
      <c r="P21" s="4">
        <f t="shared" si="3"/>
        <v>0</v>
      </c>
      <c r="Q21" s="4">
        <f t="shared" si="4"/>
        <v>0</v>
      </c>
      <c r="R21" s="25">
        <f t="shared" si="5"/>
        <v>0</v>
      </c>
      <c r="S21" s="25">
        <f t="shared" si="6"/>
        <v>0</v>
      </c>
      <c r="T21" s="4">
        <f t="shared" si="7"/>
        <v>0</v>
      </c>
    </row>
    <row r="22" spans="2:20" s="9" customFormat="1">
      <c r="B22" s="23">
        <v>12</v>
      </c>
      <c r="C22" s="23"/>
      <c r="D22" s="23"/>
      <c r="E22" s="104"/>
      <c r="F22" s="104"/>
      <c r="G22" s="4"/>
      <c r="H22" s="4"/>
      <c r="I22" s="4"/>
      <c r="J22" s="4">
        <f t="shared" si="8"/>
        <v>0</v>
      </c>
      <c r="K22" s="27"/>
      <c r="L22" s="4">
        <f>IFERROR(VLOOKUP(K22,都道府県マスタ!$G$7:$J$56,4,TRUE),0)</f>
        <v>0</v>
      </c>
      <c r="M22" s="4">
        <f>IFERROR(VLOOKUP(K22,都道府県マスタ!$H$10:$J$41,3,TRUE),0)</f>
        <v>0</v>
      </c>
      <c r="N22" s="4">
        <f t="shared" si="1"/>
        <v>0</v>
      </c>
      <c r="O22" s="25">
        <f t="shared" si="2"/>
        <v>0</v>
      </c>
      <c r="P22" s="4">
        <f t="shared" si="3"/>
        <v>0</v>
      </c>
      <c r="Q22" s="4">
        <f t="shared" si="4"/>
        <v>0</v>
      </c>
      <c r="R22" s="25">
        <f t="shared" si="5"/>
        <v>0</v>
      </c>
      <c r="S22" s="25">
        <f t="shared" si="6"/>
        <v>0</v>
      </c>
      <c r="T22" s="4">
        <f t="shared" si="7"/>
        <v>0</v>
      </c>
    </row>
    <row r="23" spans="2:20" s="9" customFormat="1">
      <c r="B23" s="23">
        <v>13</v>
      </c>
      <c r="C23" s="23"/>
      <c r="D23" s="23"/>
      <c r="E23" s="104"/>
      <c r="F23" s="104"/>
      <c r="G23" s="4"/>
      <c r="H23" s="4"/>
      <c r="I23" s="4"/>
      <c r="J23" s="4">
        <f t="shared" si="8"/>
        <v>0</v>
      </c>
      <c r="K23" s="27"/>
      <c r="L23" s="4">
        <f>IFERROR(VLOOKUP(K23,都道府県マスタ!$G$7:$J$56,4,TRUE),0)</f>
        <v>0</v>
      </c>
      <c r="M23" s="4">
        <f>IFERROR(VLOOKUP(K23,都道府県マスタ!$H$10:$J$41,3,TRUE),0)</f>
        <v>0</v>
      </c>
      <c r="N23" s="4">
        <f t="shared" si="1"/>
        <v>0</v>
      </c>
      <c r="O23" s="25">
        <f t="shared" si="2"/>
        <v>0</v>
      </c>
      <c r="P23" s="4">
        <f>IF($F23&lt;70, ROUNDDOWN($M23*$P$8/2, 0), 0)</f>
        <v>0</v>
      </c>
      <c r="Q23" s="4">
        <f t="shared" si="4"/>
        <v>0</v>
      </c>
      <c r="R23" s="25">
        <f t="shared" si="5"/>
        <v>0</v>
      </c>
      <c r="S23" s="25">
        <f t="shared" si="6"/>
        <v>0</v>
      </c>
      <c r="T23" s="4">
        <f t="shared" si="7"/>
        <v>0</v>
      </c>
    </row>
    <row r="24" spans="2:20" s="9" customFormat="1">
      <c r="B24" s="23">
        <v>14</v>
      </c>
      <c r="C24" s="23"/>
      <c r="D24" s="23"/>
      <c r="E24" s="104"/>
      <c r="F24" s="104"/>
      <c r="G24" s="4"/>
      <c r="H24" s="4"/>
      <c r="I24" s="4"/>
      <c r="J24" s="4">
        <f t="shared" ref="J24:J70" si="9">SUM(G24:I24)</f>
        <v>0</v>
      </c>
      <c r="K24" s="27"/>
      <c r="L24" s="4">
        <f>IFERROR(VLOOKUP(K24,都道府県マスタ!$G$7:$J$56,4,TRUE),0)</f>
        <v>0</v>
      </c>
      <c r="M24" s="4">
        <f>IFERROR(VLOOKUP(K24,都道府県マスタ!$H$10:$J$41,3,TRUE),0)</f>
        <v>0</v>
      </c>
      <c r="N24" s="4">
        <f t="shared" si="1"/>
        <v>0</v>
      </c>
      <c r="O24" s="25">
        <f t="shared" si="2"/>
        <v>0</v>
      </c>
      <c r="P24" s="4">
        <f t="shared" si="3"/>
        <v>0</v>
      </c>
      <c r="Q24" s="4">
        <f t="shared" si="4"/>
        <v>0</v>
      </c>
      <c r="R24" s="25">
        <f t="shared" si="5"/>
        <v>0</v>
      </c>
      <c r="S24" s="25">
        <f t="shared" si="6"/>
        <v>0</v>
      </c>
      <c r="T24" s="4">
        <f t="shared" si="7"/>
        <v>0</v>
      </c>
    </row>
    <row r="25" spans="2:20" s="9" customFormat="1">
      <c r="B25" s="23">
        <v>15</v>
      </c>
      <c r="C25" s="23"/>
      <c r="D25" s="23"/>
      <c r="E25" s="104"/>
      <c r="F25" s="104"/>
      <c r="G25" s="4"/>
      <c r="H25" s="4"/>
      <c r="I25" s="4"/>
      <c r="J25" s="4">
        <f t="shared" si="9"/>
        <v>0</v>
      </c>
      <c r="K25" s="27"/>
      <c r="L25" s="4">
        <f>IFERROR(VLOOKUP(K25,都道府県マスタ!$G$7:$J$56,4,TRUE),0)</f>
        <v>0</v>
      </c>
      <c r="M25" s="4">
        <f>IFERROR(VLOOKUP(K25,都道府県マスタ!$H$10:$J$41,3,TRUE),0)</f>
        <v>0</v>
      </c>
      <c r="N25" s="4">
        <f t="shared" si="1"/>
        <v>0</v>
      </c>
      <c r="O25" s="25">
        <f t="shared" si="2"/>
        <v>0</v>
      </c>
      <c r="P25" s="4">
        <f t="shared" si="3"/>
        <v>0</v>
      </c>
      <c r="Q25" s="4">
        <f t="shared" si="4"/>
        <v>0</v>
      </c>
      <c r="R25" s="25">
        <f t="shared" si="5"/>
        <v>0</v>
      </c>
      <c r="S25" s="25">
        <f t="shared" si="6"/>
        <v>0</v>
      </c>
      <c r="T25" s="4">
        <f t="shared" si="7"/>
        <v>0</v>
      </c>
    </row>
    <row r="26" spans="2:20" s="9" customFormat="1">
      <c r="B26" s="23">
        <v>16</v>
      </c>
      <c r="C26" s="23"/>
      <c r="D26" s="23"/>
      <c r="E26" s="104"/>
      <c r="F26" s="104"/>
      <c r="G26" s="4"/>
      <c r="H26" s="4"/>
      <c r="I26" s="4"/>
      <c r="J26" s="4">
        <f t="shared" si="9"/>
        <v>0</v>
      </c>
      <c r="K26" s="27"/>
      <c r="L26" s="4">
        <f>IFERROR(VLOOKUP(K26,都道府県マスタ!$G$7:$J$56,4,TRUE),0)</f>
        <v>0</v>
      </c>
      <c r="M26" s="4">
        <f>IFERROR(VLOOKUP(K26,都道府県マスタ!$H$10:$J$41,3,TRUE),0)</f>
        <v>0</v>
      </c>
      <c r="N26" s="4">
        <f t="shared" si="1"/>
        <v>0</v>
      </c>
      <c r="O26" s="25">
        <f t="shared" si="2"/>
        <v>0</v>
      </c>
      <c r="P26" s="4">
        <f t="shared" si="3"/>
        <v>0</v>
      </c>
      <c r="Q26" s="4">
        <f t="shared" si="4"/>
        <v>0</v>
      </c>
      <c r="R26" s="25">
        <f t="shared" si="5"/>
        <v>0</v>
      </c>
      <c r="S26" s="25">
        <f t="shared" si="6"/>
        <v>0</v>
      </c>
      <c r="T26" s="4">
        <f t="shared" si="7"/>
        <v>0</v>
      </c>
    </row>
    <row r="27" spans="2:20" s="9" customFormat="1">
      <c r="B27" s="23">
        <v>17</v>
      </c>
      <c r="C27" s="23"/>
      <c r="D27" s="23"/>
      <c r="E27" s="104"/>
      <c r="F27" s="104"/>
      <c r="G27" s="4"/>
      <c r="H27" s="4"/>
      <c r="I27" s="4"/>
      <c r="J27" s="4">
        <f>SUM(G27:I27)</f>
        <v>0</v>
      </c>
      <c r="K27" s="27"/>
      <c r="L27" s="4">
        <f>IFERROR(VLOOKUP(K27,都道府県マスタ!$G$7:$J$56,4,TRUE),0)</f>
        <v>0</v>
      </c>
      <c r="M27" s="4">
        <f>IFERROR(VLOOKUP(K27,都道府県マスタ!$H$10:$J$41,3,TRUE),0)</f>
        <v>0</v>
      </c>
      <c r="N27" s="4">
        <f t="shared" si="1"/>
        <v>0</v>
      </c>
      <c r="O27" s="25">
        <f t="shared" si="2"/>
        <v>0</v>
      </c>
      <c r="P27" s="4">
        <f t="shared" si="3"/>
        <v>0</v>
      </c>
      <c r="Q27" s="4">
        <f t="shared" si="4"/>
        <v>0</v>
      </c>
      <c r="R27" s="25">
        <f t="shared" si="5"/>
        <v>0</v>
      </c>
      <c r="S27" s="25">
        <f t="shared" si="6"/>
        <v>0</v>
      </c>
      <c r="T27" s="4">
        <f t="shared" si="7"/>
        <v>0</v>
      </c>
    </row>
    <row r="28" spans="2:20" s="9" customFormat="1">
      <c r="B28" s="23">
        <v>18</v>
      </c>
      <c r="C28" s="23"/>
      <c r="D28" s="23"/>
      <c r="E28" s="104"/>
      <c r="F28" s="104"/>
      <c r="G28" s="4"/>
      <c r="H28" s="4"/>
      <c r="I28" s="4"/>
      <c r="J28" s="4">
        <f t="shared" si="9"/>
        <v>0</v>
      </c>
      <c r="K28" s="27"/>
      <c r="L28" s="4">
        <f>IFERROR(VLOOKUP(K28,都道府県マスタ!$G$7:$J$56,4,TRUE),0)</f>
        <v>0</v>
      </c>
      <c r="M28" s="4">
        <f>IFERROR(VLOOKUP(K28,都道府県マスタ!$H$10:$J$41,3,TRUE),0)</f>
        <v>0</v>
      </c>
      <c r="N28" s="4">
        <f t="shared" si="1"/>
        <v>0</v>
      </c>
      <c r="O28" s="25">
        <f t="shared" si="2"/>
        <v>0</v>
      </c>
      <c r="P28" s="4">
        <f t="shared" si="3"/>
        <v>0</v>
      </c>
      <c r="Q28" s="4">
        <f t="shared" si="4"/>
        <v>0</v>
      </c>
      <c r="R28" s="25">
        <f t="shared" si="5"/>
        <v>0</v>
      </c>
      <c r="S28" s="25">
        <f t="shared" si="6"/>
        <v>0</v>
      </c>
      <c r="T28" s="4">
        <f t="shared" si="7"/>
        <v>0</v>
      </c>
    </row>
    <row r="29" spans="2:20" s="9" customFormat="1">
      <c r="B29" s="23">
        <v>19</v>
      </c>
      <c r="C29" s="23"/>
      <c r="D29" s="23"/>
      <c r="E29" s="104"/>
      <c r="F29" s="104"/>
      <c r="G29" s="4"/>
      <c r="H29" s="4"/>
      <c r="I29" s="4"/>
      <c r="J29" s="4">
        <f t="shared" si="9"/>
        <v>0</v>
      </c>
      <c r="K29" s="27"/>
      <c r="L29" s="4">
        <f>IFERROR(VLOOKUP(K29,都道府県マスタ!$G$7:$J$56,4,TRUE),0)</f>
        <v>0</v>
      </c>
      <c r="M29" s="4">
        <f>IFERROR(VLOOKUP(K29,都道府県マスタ!$H$10:$J$41,3,TRUE),0)</f>
        <v>0</v>
      </c>
      <c r="N29" s="4">
        <f t="shared" si="1"/>
        <v>0</v>
      </c>
      <c r="O29" s="25">
        <f t="shared" si="2"/>
        <v>0</v>
      </c>
      <c r="P29" s="4">
        <f t="shared" si="3"/>
        <v>0</v>
      </c>
      <c r="Q29" s="4">
        <f t="shared" si="4"/>
        <v>0</v>
      </c>
      <c r="R29" s="25">
        <f t="shared" si="5"/>
        <v>0</v>
      </c>
      <c r="S29" s="25">
        <f t="shared" si="6"/>
        <v>0</v>
      </c>
      <c r="T29" s="4">
        <f t="shared" si="7"/>
        <v>0</v>
      </c>
    </row>
    <row r="30" spans="2:20" s="9" customFormat="1">
      <c r="B30" s="23">
        <v>20</v>
      </c>
      <c r="C30" s="23"/>
      <c r="D30" s="23"/>
      <c r="E30" s="104"/>
      <c r="F30" s="104"/>
      <c r="G30" s="4"/>
      <c r="H30" s="4"/>
      <c r="I30" s="4"/>
      <c r="J30" s="4">
        <f t="shared" si="9"/>
        <v>0</v>
      </c>
      <c r="K30" s="27"/>
      <c r="L30" s="4">
        <f>IFERROR(VLOOKUP(K30,都道府県マスタ!$G$7:$J$56,4,TRUE),0)</f>
        <v>0</v>
      </c>
      <c r="M30" s="4">
        <f>IFERROR(VLOOKUP(K30,都道府県マスタ!$H$10:$J$41,3,TRUE),0)</f>
        <v>0</v>
      </c>
      <c r="N30" s="4">
        <f t="shared" si="1"/>
        <v>0</v>
      </c>
      <c r="O30" s="25">
        <f t="shared" si="2"/>
        <v>0</v>
      </c>
      <c r="P30" s="4">
        <f t="shared" si="3"/>
        <v>0</v>
      </c>
      <c r="Q30" s="4">
        <f t="shared" si="4"/>
        <v>0</v>
      </c>
      <c r="R30" s="25">
        <f t="shared" si="5"/>
        <v>0</v>
      </c>
      <c r="S30" s="25">
        <f t="shared" si="6"/>
        <v>0</v>
      </c>
      <c r="T30" s="4">
        <f t="shared" si="7"/>
        <v>0</v>
      </c>
    </row>
    <row r="31" spans="2:20" s="9" customFormat="1">
      <c r="B31" s="23">
        <v>21</v>
      </c>
      <c r="C31" s="23"/>
      <c r="D31" s="23"/>
      <c r="E31" s="104"/>
      <c r="F31" s="104"/>
      <c r="G31" s="4"/>
      <c r="H31" s="4"/>
      <c r="I31" s="4"/>
      <c r="J31" s="4">
        <f t="shared" si="9"/>
        <v>0</v>
      </c>
      <c r="K31" s="27"/>
      <c r="L31" s="4">
        <f>IFERROR(VLOOKUP(K31,都道府県マスタ!$G$7:$J$56,4,TRUE),0)</f>
        <v>0</v>
      </c>
      <c r="M31" s="4">
        <f>IFERROR(VLOOKUP(K31,都道府県マスタ!$H$10:$J$41,3,TRUE),0)</f>
        <v>0</v>
      </c>
      <c r="N31" s="4">
        <f t="shared" si="1"/>
        <v>0</v>
      </c>
      <c r="O31" s="25">
        <f t="shared" si="2"/>
        <v>0</v>
      </c>
      <c r="P31" s="4">
        <f t="shared" si="3"/>
        <v>0</v>
      </c>
      <c r="Q31" s="4">
        <f t="shared" si="4"/>
        <v>0</v>
      </c>
      <c r="R31" s="25">
        <f t="shared" si="5"/>
        <v>0</v>
      </c>
      <c r="S31" s="25">
        <f t="shared" si="6"/>
        <v>0</v>
      </c>
      <c r="T31" s="4">
        <f t="shared" si="7"/>
        <v>0</v>
      </c>
    </row>
    <row r="32" spans="2:20" s="9" customFormat="1">
      <c r="B32" s="23">
        <v>22</v>
      </c>
      <c r="C32" s="23"/>
      <c r="D32" s="23"/>
      <c r="E32" s="104"/>
      <c r="F32" s="104"/>
      <c r="G32" s="4"/>
      <c r="H32" s="4"/>
      <c r="I32" s="4"/>
      <c r="J32" s="4">
        <f t="shared" si="9"/>
        <v>0</v>
      </c>
      <c r="K32" s="27"/>
      <c r="L32" s="4">
        <f>IFERROR(VLOOKUP(K32,都道府県マスタ!$G$7:$J$56,4,TRUE),0)</f>
        <v>0</v>
      </c>
      <c r="M32" s="4">
        <f>IFERROR(VLOOKUP(K32,都道府県マスタ!$H$10:$J$41,3,TRUE),0)</f>
        <v>0</v>
      </c>
      <c r="N32" s="4">
        <f t="shared" si="1"/>
        <v>0</v>
      </c>
      <c r="O32" s="25">
        <f t="shared" si="2"/>
        <v>0</v>
      </c>
      <c r="P32" s="4">
        <f t="shared" si="3"/>
        <v>0</v>
      </c>
      <c r="Q32" s="4">
        <f t="shared" si="4"/>
        <v>0</v>
      </c>
      <c r="R32" s="25">
        <f t="shared" si="5"/>
        <v>0</v>
      </c>
      <c r="S32" s="25">
        <f t="shared" si="6"/>
        <v>0</v>
      </c>
      <c r="T32" s="4">
        <f t="shared" si="7"/>
        <v>0</v>
      </c>
    </row>
    <row r="33" spans="2:20" s="9" customFormat="1">
      <c r="B33" s="23">
        <v>23</v>
      </c>
      <c r="C33" s="23"/>
      <c r="D33" s="23"/>
      <c r="E33" s="104"/>
      <c r="F33" s="104"/>
      <c r="G33" s="4"/>
      <c r="H33" s="4"/>
      <c r="I33" s="4"/>
      <c r="J33" s="4">
        <f t="shared" si="9"/>
        <v>0</v>
      </c>
      <c r="K33" s="27"/>
      <c r="L33" s="4">
        <f>IFERROR(VLOOKUP(K33,都道府県マスタ!$G$7:$J$56,4,TRUE),0)</f>
        <v>0</v>
      </c>
      <c r="M33" s="4">
        <f>IFERROR(VLOOKUP(K33,都道府県マスタ!$H$10:$J$41,3,TRUE),0)</f>
        <v>0</v>
      </c>
      <c r="N33" s="4">
        <f t="shared" si="1"/>
        <v>0</v>
      </c>
      <c r="O33" s="25">
        <f t="shared" si="2"/>
        <v>0</v>
      </c>
      <c r="P33" s="4">
        <f t="shared" si="3"/>
        <v>0</v>
      </c>
      <c r="Q33" s="4">
        <f t="shared" si="4"/>
        <v>0</v>
      </c>
      <c r="R33" s="25">
        <f t="shared" si="5"/>
        <v>0</v>
      </c>
      <c r="S33" s="25">
        <f t="shared" si="6"/>
        <v>0</v>
      </c>
      <c r="T33" s="4">
        <f t="shared" si="7"/>
        <v>0</v>
      </c>
    </row>
    <row r="34" spans="2:20" s="9" customFormat="1">
      <c r="B34" s="23">
        <v>24</v>
      </c>
      <c r="C34" s="23"/>
      <c r="D34" s="23"/>
      <c r="E34" s="104"/>
      <c r="F34" s="104"/>
      <c r="G34" s="4"/>
      <c r="H34" s="4"/>
      <c r="I34" s="4"/>
      <c r="J34" s="4">
        <f t="shared" si="9"/>
        <v>0</v>
      </c>
      <c r="K34" s="27"/>
      <c r="L34" s="4">
        <f>IFERROR(VLOOKUP(K34,都道府県マスタ!$G$7:$J$56,4,TRUE),0)</f>
        <v>0</v>
      </c>
      <c r="M34" s="4">
        <f>IFERROR(VLOOKUP(K34,都道府県マスタ!$H$10:$J$41,3,TRUE),0)</f>
        <v>0</v>
      </c>
      <c r="N34" s="4">
        <f t="shared" si="1"/>
        <v>0</v>
      </c>
      <c r="O34" s="25">
        <f t="shared" si="2"/>
        <v>0</v>
      </c>
      <c r="P34" s="4">
        <f t="shared" si="3"/>
        <v>0</v>
      </c>
      <c r="Q34" s="4">
        <f t="shared" si="4"/>
        <v>0</v>
      </c>
      <c r="R34" s="25">
        <f t="shared" si="5"/>
        <v>0</v>
      </c>
      <c r="S34" s="25">
        <f t="shared" si="6"/>
        <v>0</v>
      </c>
      <c r="T34" s="4">
        <f t="shared" si="7"/>
        <v>0</v>
      </c>
    </row>
    <row r="35" spans="2:20" s="9" customFormat="1">
      <c r="B35" s="23">
        <v>25</v>
      </c>
      <c r="C35" s="23"/>
      <c r="D35" s="23"/>
      <c r="E35" s="104"/>
      <c r="F35" s="104"/>
      <c r="G35" s="4"/>
      <c r="H35" s="4"/>
      <c r="I35" s="4"/>
      <c r="J35" s="4">
        <f t="shared" si="9"/>
        <v>0</v>
      </c>
      <c r="K35" s="27"/>
      <c r="L35" s="4">
        <f>IFERROR(VLOOKUP(K35,都道府県マスタ!$G$7:$J$56,4,TRUE),0)</f>
        <v>0</v>
      </c>
      <c r="M35" s="4">
        <f>IFERROR(VLOOKUP(K35,都道府県マスタ!$H$10:$J$41,3,TRUE),0)</f>
        <v>0</v>
      </c>
      <c r="N35" s="4">
        <f t="shared" si="1"/>
        <v>0</v>
      </c>
      <c r="O35" s="25">
        <f t="shared" si="2"/>
        <v>0</v>
      </c>
      <c r="P35" s="4">
        <f t="shared" si="3"/>
        <v>0</v>
      </c>
      <c r="Q35" s="4">
        <f t="shared" si="4"/>
        <v>0</v>
      </c>
      <c r="R35" s="25">
        <f t="shared" si="5"/>
        <v>0</v>
      </c>
      <c r="S35" s="25">
        <f t="shared" si="6"/>
        <v>0</v>
      </c>
      <c r="T35" s="4">
        <f t="shared" si="7"/>
        <v>0</v>
      </c>
    </row>
    <row r="36" spans="2:20" s="9" customFormat="1">
      <c r="B36" s="23">
        <v>26</v>
      </c>
      <c r="C36" s="23"/>
      <c r="D36" s="23"/>
      <c r="E36" s="104"/>
      <c r="F36" s="104"/>
      <c r="G36" s="4"/>
      <c r="H36" s="4"/>
      <c r="I36" s="4"/>
      <c r="J36" s="4">
        <f t="shared" si="9"/>
        <v>0</v>
      </c>
      <c r="K36" s="27"/>
      <c r="L36" s="4">
        <f>IFERROR(VLOOKUP(K36,都道府県マスタ!$G$7:$J$56,4,TRUE),0)</f>
        <v>0</v>
      </c>
      <c r="M36" s="4">
        <f>IFERROR(VLOOKUP(K36,都道府県マスタ!$H$10:$J$41,3,TRUE),0)</f>
        <v>0</v>
      </c>
      <c r="N36" s="4">
        <f t="shared" si="1"/>
        <v>0</v>
      </c>
      <c r="O36" s="25">
        <f t="shared" si="2"/>
        <v>0</v>
      </c>
      <c r="P36" s="4">
        <f t="shared" si="3"/>
        <v>0</v>
      </c>
      <c r="Q36" s="4">
        <f t="shared" si="4"/>
        <v>0</v>
      </c>
      <c r="R36" s="25">
        <f t="shared" si="5"/>
        <v>0</v>
      </c>
      <c r="S36" s="25">
        <f t="shared" si="6"/>
        <v>0</v>
      </c>
      <c r="T36" s="4">
        <f t="shared" si="7"/>
        <v>0</v>
      </c>
    </row>
    <row r="37" spans="2:20" s="9" customFormat="1">
      <c r="B37" s="23">
        <v>27</v>
      </c>
      <c r="C37" s="23"/>
      <c r="D37" s="23"/>
      <c r="E37" s="104"/>
      <c r="F37" s="104"/>
      <c r="G37" s="4"/>
      <c r="H37" s="4"/>
      <c r="I37" s="4"/>
      <c r="J37" s="4">
        <f t="shared" si="9"/>
        <v>0</v>
      </c>
      <c r="K37" s="27"/>
      <c r="L37" s="4">
        <f>IFERROR(VLOOKUP(K37,都道府県マスタ!$G$7:$J$56,4,TRUE),0)</f>
        <v>0</v>
      </c>
      <c r="M37" s="4">
        <f>IFERROR(VLOOKUP(K37,都道府県マスタ!$H$10:$J$41,3,TRUE),0)</f>
        <v>0</v>
      </c>
      <c r="N37" s="4">
        <f t="shared" si="1"/>
        <v>0</v>
      </c>
      <c r="O37" s="25">
        <f t="shared" si="2"/>
        <v>0</v>
      </c>
      <c r="P37" s="4">
        <f t="shared" si="3"/>
        <v>0</v>
      </c>
      <c r="Q37" s="4">
        <f t="shared" si="4"/>
        <v>0</v>
      </c>
      <c r="R37" s="25">
        <f t="shared" si="5"/>
        <v>0</v>
      </c>
      <c r="S37" s="25">
        <f t="shared" si="6"/>
        <v>0</v>
      </c>
      <c r="T37" s="4">
        <f t="shared" si="7"/>
        <v>0</v>
      </c>
    </row>
    <row r="38" spans="2:20" s="9" customFormat="1">
      <c r="B38" s="23">
        <v>28</v>
      </c>
      <c r="C38" s="23"/>
      <c r="D38" s="23"/>
      <c r="E38" s="104"/>
      <c r="F38" s="104"/>
      <c r="G38" s="4"/>
      <c r="H38" s="4"/>
      <c r="I38" s="4"/>
      <c r="J38" s="4">
        <f t="shared" si="9"/>
        <v>0</v>
      </c>
      <c r="K38" s="27"/>
      <c r="L38" s="4">
        <f>IFERROR(VLOOKUP(K38,都道府県マスタ!$G$7:$J$56,4,TRUE),0)</f>
        <v>0</v>
      </c>
      <c r="M38" s="4">
        <f>IFERROR(VLOOKUP(K38,都道府県マスタ!$H$10:$J$41,3,TRUE),0)</f>
        <v>0</v>
      </c>
      <c r="N38" s="4">
        <f t="shared" si="1"/>
        <v>0</v>
      </c>
      <c r="O38" s="25">
        <f t="shared" si="2"/>
        <v>0</v>
      </c>
      <c r="P38" s="4">
        <f t="shared" si="3"/>
        <v>0</v>
      </c>
      <c r="Q38" s="4">
        <f t="shared" si="4"/>
        <v>0</v>
      </c>
      <c r="R38" s="25">
        <f t="shared" si="5"/>
        <v>0</v>
      </c>
      <c r="S38" s="25">
        <f t="shared" si="6"/>
        <v>0</v>
      </c>
      <c r="T38" s="4">
        <f t="shared" si="7"/>
        <v>0</v>
      </c>
    </row>
    <row r="39" spans="2:20" s="9" customFormat="1">
      <c r="B39" s="23">
        <v>29</v>
      </c>
      <c r="C39" s="23"/>
      <c r="D39" s="23"/>
      <c r="E39" s="104"/>
      <c r="F39" s="104"/>
      <c r="G39" s="4"/>
      <c r="H39" s="4"/>
      <c r="I39" s="4"/>
      <c r="J39" s="4">
        <f t="shared" si="9"/>
        <v>0</v>
      </c>
      <c r="K39" s="27"/>
      <c r="L39" s="4">
        <f>IFERROR(VLOOKUP(K39,都道府県マスタ!$G$7:$J$56,4,TRUE),0)</f>
        <v>0</v>
      </c>
      <c r="M39" s="4">
        <f>IFERROR(VLOOKUP(K39,都道府県マスタ!$H$10:$J$41,3,TRUE),0)</f>
        <v>0</v>
      </c>
      <c r="N39" s="4">
        <f t="shared" si="1"/>
        <v>0</v>
      </c>
      <c r="O39" s="25">
        <f t="shared" si="2"/>
        <v>0</v>
      </c>
      <c r="P39" s="4">
        <f t="shared" si="3"/>
        <v>0</v>
      </c>
      <c r="Q39" s="4">
        <f t="shared" si="4"/>
        <v>0</v>
      </c>
      <c r="R39" s="25">
        <f t="shared" si="5"/>
        <v>0</v>
      </c>
      <c r="S39" s="25">
        <f t="shared" si="6"/>
        <v>0</v>
      </c>
      <c r="T39" s="4">
        <f t="shared" si="7"/>
        <v>0</v>
      </c>
    </row>
    <row r="40" spans="2:20" s="9" customFormat="1">
      <c r="B40" s="23">
        <v>30</v>
      </c>
      <c r="C40" s="23"/>
      <c r="D40" s="23"/>
      <c r="E40" s="104"/>
      <c r="F40" s="104"/>
      <c r="G40" s="4"/>
      <c r="H40" s="4"/>
      <c r="I40" s="4"/>
      <c r="J40" s="4">
        <f t="shared" si="9"/>
        <v>0</v>
      </c>
      <c r="K40" s="27"/>
      <c r="L40" s="4">
        <f>IFERROR(VLOOKUP(K40,都道府県マスタ!$G$7:$J$56,4,TRUE),0)</f>
        <v>0</v>
      </c>
      <c r="M40" s="4">
        <f>IFERROR(VLOOKUP(K40,都道府県マスタ!$H$10:$J$41,3,TRUE),0)</f>
        <v>0</v>
      </c>
      <c r="N40" s="4">
        <f t="shared" si="1"/>
        <v>0</v>
      </c>
      <c r="O40" s="25">
        <f t="shared" si="2"/>
        <v>0</v>
      </c>
      <c r="P40" s="4">
        <f t="shared" si="3"/>
        <v>0</v>
      </c>
      <c r="Q40" s="4">
        <f t="shared" si="4"/>
        <v>0</v>
      </c>
      <c r="R40" s="25">
        <f t="shared" si="5"/>
        <v>0</v>
      </c>
      <c r="S40" s="25">
        <f t="shared" si="6"/>
        <v>0</v>
      </c>
      <c r="T40" s="4">
        <f t="shared" si="7"/>
        <v>0</v>
      </c>
    </row>
    <row r="41" spans="2:20" s="9" customFormat="1">
      <c r="B41" s="23">
        <v>31</v>
      </c>
      <c r="C41" s="23"/>
      <c r="D41" s="23"/>
      <c r="E41" s="104"/>
      <c r="F41" s="104"/>
      <c r="G41" s="4"/>
      <c r="H41" s="4"/>
      <c r="I41" s="4"/>
      <c r="J41" s="4">
        <f t="shared" si="9"/>
        <v>0</v>
      </c>
      <c r="K41" s="27"/>
      <c r="L41" s="4">
        <f>IFERROR(VLOOKUP(K41,都道府県マスタ!$G$7:$J$56,4,TRUE),0)</f>
        <v>0</v>
      </c>
      <c r="M41" s="4">
        <f>IFERROR(VLOOKUP(K41,都道府県マスタ!$H$10:$J$41,3,TRUE),0)</f>
        <v>0</v>
      </c>
      <c r="N41" s="4">
        <f t="shared" si="1"/>
        <v>0</v>
      </c>
      <c r="O41" s="25">
        <f t="shared" si="2"/>
        <v>0</v>
      </c>
      <c r="P41" s="4">
        <f t="shared" si="3"/>
        <v>0</v>
      </c>
      <c r="Q41" s="4">
        <f t="shared" si="4"/>
        <v>0</v>
      </c>
      <c r="R41" s="25">
        <f t="shared" si="5"/>
        <v>0</v>
      </c>
      <c r="S41" s="25">
        <f t="shared" si="6"/>
        <v>0</v>
      </c>
      <c r="T41" s="4">
        <f t="shared" si="7"/>
        <v>0</v>
      </c>
    </row>
    <row r="42" spans="2:20" s="9" customFormat="1">
      <c r="B42" s="23">
        <v>32</v>
      </c>
      <c r="C42" s="23"/>
      <c r="D42" s="23"/>
      <c r="E42" s="104"/>
      <c r="F42" s="104"/>
      <c r="G42" s="4"/>
      <c r="H42" s="4"/>
      <c r="I42" s="4"/>
      <c r="J42" s="4">
        <f t="shared" si="9"/>
        <v>0</v>
      </c>
      <c r="K42" s="27"/>
      <c r="L42" s="4">
        <f>IFERROR(VLOOKUP(K42,都道府県マスタ!$G$7:$J$56,4,TRUE),0)</f>
        <v>0</v>
      </c>
      <c r="M42" s="4">
        <f>IFERROR(VLOOKUP(K42,都道府県マスタ!$H$10:$J$41,3,TRUE),0)</f>
        <v>0</v>
      </c>
      <c r="N42" s="4">
        <f t="shared" si="1"/>
        <v>0</v>
      </c>
      <c r="O42" s="25">
        <f t="shared" si="2"/>
        <v>0</v>
      </c>
      <c r="P42" s="4">
        <f t="shared" si="3"/>
        <v>0</v>
      </c>
      <c r="Q42" s="4">
        <f t="shared" si="4"/>
        <v>0</v>
      </c>
      <c r="R42" s="25">
        <f t="shared" si="5"/>
        <v>0</v>
      </c>
      <c r="S42" s="25">
        <f t="shared" si="6"/>
        <v>0</v>
      </c>
      <c r="T42" s="4">
        <f t="shared" si="7"/>
        <v>0</v>
      </c>
    </row>
    <row r="43" spans="2:20" s="9" customFormat="1">
      <c r="B43" s="23">
        <v>33</v>
      </c>
      <c r="C43" s="23"/>
      <c r="D43" s="23"/>
      <c r="E43" s="104"/>
      <c r="F43" s="104"/>
      <c r="G43" s="4"/>
      <c r="H43" s="4"/>
      <c r="I43" s="4"/>
      <c r="J43" s="4">
        <f t="shared" si="9"/>
        <v>0</v>
      </c>
      <c r="K43" s="27"/>
      <c r="L43" s="4">
        <f>IFERROR(VLOOKUP(K43,都道府県マスタ!$G$7:$J$56,4,TRUE),0)</f>
        <v>0</v>
      </c>
      <c r="M43" s="4">
        <f>IFERROR(VLOOKUP(K43,都道府県マスタ!$H$10:$J$41,3,TRUE),0)</f>
        <v>0</v>
      </c>
      <c r="N43" s="4">
        <f t="shared" si="1"/>
        <v>0</v>
      </c>
      <c r="O43" s="25">
        <f t="shared" si="2"/>
        <v>0</v>
      </c>
      <c r="P43" s="4">
        <f t="shared" si="3"/>
        <v>0</v>
      </c>
      <c r="Q43" s="4">
        <f t="shared" si="4"/>
        <v>0</v>
      </c>
      <c r="R43" s="25">
        <f t="shared" si="5"/>
        <v>0</v>
      </c>
      <c r="S43" s="25">
        <f t="shared" si="6"/>
        <v>0</v>
      </c>
      <c r="T43" s="4">
        <f t="shared" si="7"/>
        <v>0</v>
      </c>
    </row>
    <row r="44" spans="2:20" s="9" customFormat="1">
      <c r="B44" s="23">
        <v>34</v>
      </c>
      <c r="C44" s="23"/>
      <c r="D44" s="23"/>
      <c r="E44" s="104"/>
      <c r="F44" s="104"/>
      <c r="G44" s="4"/>
      <c r="H44" s="4"/>
      <c r="I44" s="4"/>
      <c r="J44" s="4">
        <f t="shared" si="9"/>
        <v>0</v>
      </c>
      <c r="K44" s="27"/>
      <c r="L44" s="4">
        <f>IFERROR(VLOOKUP(K44,都道府県マスタ!$G$7:$J$56,4,TRUE),0)</f>
        <v>0</v>
      </c>
      <c r="M44" s="4">
        <f>IFERROR(VLOOKUP(K44,都道府県マスタ!$H$10:$J$41,3,TRUE),0)</f>
        <v>0</v>
      </c>
      <c r="N44" s="4">
        <f t="shared" si="1"/>
        <v>0</v>
      </c>
      <c r="O44" s="25">
        <f t="shared" si="2"/>
        <v>0</v>
      </c>
      <c r="P44" s="4">
        <f t="shared" si="3"/>
        <v>0</v>
      </c>
      <c r="Q44" s="4">
        <f t="shared" si="4"/>
        <v>0</v>
      </c>
      <c r="R44" s="25">
        <f t="shared" si="5"/>
        <v>0</v>
      </c>
      <c r="S44" s="25">
        <f t="shared" si="6"/>
        <v>0</v>
      </c>
      <c r="T44" s="4">
        <f t="shared" si="7"/>
        <v>0</v>
      </c>
    </row>
    <row r="45" spans="2:20" s="9" customFormat="1">
      <c r="B45" s="23">
        <v>35</v>
      </c>
      <c r="C45" s="23"/>
      <c r="D45" s="23"/>
      <c r="E45" s="104"/>
      <c r="F45" s="104"/>
      <c r="G45" s="4"/>
      <c r="H45" s="4"/>
      <c r="I45" s="4"/>
      <c r="J45" s="4">
        <f t="shared" si="9"/>
        <v>0</v>
      </c>
      <c r="K45" s="27"/>
      <c r="L45" s="4">
        <f>IFERROR(VLOOKUP(K45,都道府県マスタ!$G$7:$J$56,4,TRUE),0)</f>
        <v>0</v>
      </c>
      <c r="M45" s="4">
        <f>IFERROR(VLOOKUP(K45,都道府県マスタ!$H$10:$J$41,3,TRUE),0)</f>
        <v>0</v>
      </c>
      <c r="N45" s="4">
        <f t="shared" si="1"/>
        <v>0</v>
      </c>
      <c r="O45" s="25">
        <f t="shared" si="2"/>
        <v>0</v>
      </c>
      <c r="P45" s="4">
        <f t="shared" si="3"/>
        <v>0</v>
      </c>
      <c r="Q45" s="4">
        <f t="shared" si="4"/>
        <v>0</v>
      </c>
      <c r="R45" s="25">
        <f t="shared" si="5"/>
        <v>0</v>
      </c>
      <c r="S45" s="25">
        <f t="shared" si="6"/>
        <v>0</v>
      </c>
      <c r="T45" s="4">
        <f t="shared" si="7"/>
        <v>0</v>
      </c>
    </row>
    <row r="46" spans="2:20" s="9" customFormat="1">
      <c r="B46" s="23">
        <v>36</v>
      </c>
      <c r="C46" s="23"/>
      <c r="D46" s="23"/>
      <c r="E46" s="104"/>
      <c r="F46" s="104"/>
      <c r="G46" s="4"/>
      <c r="H46" s="4"/>
      <c r="I46" s="4"/>
      <c r="J46" s="4">
        <f t="shared" si="9"/>
        <v>0</v>
      </c>
      <c r="K46" s="27"/>
      <c r="L46" s="4">
        <f>IFERROR(VLOOKUP(K46,都道府県マスタ!$G$7:$J$56,4,TRUE),0)</f>
        <v>0</v>
      </c>
      <c r="M46" s="4">
        <f>IFERROR(VLOOKUP(K46,都道府県マスタ!$H$10:$J$41,3,TRUE),0)</f>
        <v>0</v>
      </c>
      <c r="N46" s="4">
        <f t="shared" si="1"/>
        <v>0</v>
      </c>
      <c r="O46" s="25">
        <f t="shared" si="2"/>
        <v>0</v>
      </c>
      <c r="P46" s="4">
        <f t="shared" si="3"/>
        <v>0</v>
      </c>
      <c r="Q46" s="4">
        <f t="shared" si="4"/>
        <v>0</v>
      </c>
      <c r="R46" s="25">
        <f t="shared" si="5"/>
        <v>0</v>
      </c>
      <c r="S46" s="25">
        <f t="shared" si="6"/>
        <v>0</v>
      </c>
      <c r="T46" s="4">
        <f t="shared" si="7"/>
        <v>0</v>
      </c>
    </row>
    <row r="47" spans="2:20" s="9" customFormat="1">
      <c r="B47" s="23">
        <v>37</v>
      </c>
      <c r="C47" s="23"/>
      <c r="D47" s="23"/>
      <c r="E47" s="104"/>
      <c r="F47" s="104"/>
      <c r="G47" s="4"/>
      <c r="H47" s="4"/>
      <c r="I47" s="4"/>
      <c r="J47" s="4">
        <f t="shared" si="9"/>
        <v>0</v>
      </c>
      <c r="K47" s="27"/>
      <c r="L47" s="4">
        <f>IFERROR(VLOOKUP(K47,都道府県マスタ!$G$7:$J$56,4,TRUE),0)</f>
        <v>0</v>
      </c>
      <c r="M47" s="4">
        <f>IFERROR(VLOOKUP(K47,都道府県マスタ!$H$10:$J$41,3,TRUE),0)</f>
        <v>0</v>
      </c>
      <c r="N47" s="4">
        <f t="shared" si="1"/>
        <v>0</v>
      </c>
      <c r="O47" s="25">
        <f t="shared" si="2"/>
        <v>0</v>
      </c>
      <c r="P47" s="4">
        <f t="shared" si="3"/>
        <v>0</v>
      </c>
      <c r="Q47" s="4">
        <f t="shared" si="4"/>
        <v>0</v>
      </c>
      <c r="R47" s="25">
        <f t="shared" si="5"/>
        <v>0</v>
      </c>
      <c r="S47" s="25">
        <f t="shared" si="6"/>
        <v>0</v>
      </c>
      <c r="T47" s="4">
        <f t="shared" si="7"/>
        <v>0</v>
      </c>
    </row>
    <row r="48" spans="2:20" s="9" customFormat="1">
      <c r="B48" s="23">
        <v>38</v>
      </c>
      <c r="C48" s="23"/>
      <c r="D48" s="23"/>
      <c r="E48" s="104"/>
      <c r="F48" s="104"/>
      <c r="G48" s="4"/>
      <c r="H48" s="4"/>
      <c r="I48" s="4"/>
      <c r="J48" s="4">
        <f t="shared" si="9"/>
        <v>0</v>
      </c>
      <c r="K48" s="27"/>
      <c r="L48" s="4">
        <f>IFERROR(VLOOKUP(K48,都道府県マスタ!$G$7:$J$56,4,TRUE),0)</f>
        <v>0</v>
      </c>
      <c r="M48" s="4">
        <f>IFERROR(VLOOKUP(K48,都道府県マスタ!$H$10:$J$41,3,TRUE),0)</f>
        <v>0</v>
      </c>
      <c r="N48" s="4">
        <f t="shared" si="1"/>
        <v>0</v>
      </c>
      <c r="O48" s="25">
        <f>ROUNDDOWN(IF(AND($F48&gt;=40, $F48&lt;=64), IF($D48="令和8年4月",  IF(OR($O$9="-", $O$9=""), $L48*$O$8,$L48*$O$9),$L48*$O$8) ),0)</f>
        <v>0</v>
      </c>
      <c r="P48" s="4">
        <f t="shared" si="3"/>
        <v>0</v>
      </c>
      <c r="Q48" s="4">
        <f t="shared" si="4"/>
        <v>0</v>
      </c>
      <c r="R48" s="25">
        <f t="shared" si="5"/>
        <v>0</v>
      </c>
      <c r="S48" s="25">
        <f t="shared" si="6"/>
        <v>0</v>
      </c>
      <c r="T48" s="4">
        <f t="shared" si="7"/>
        <v>0</v>
      </c>
    </row>
    <row r="49" spans="2:20" s="9" customFormat="1">
      <c r="B49" s="23">
        <v>39</v>
      </c>
      <c r="C49" s="23"/>
      <c r="D49" s="23"/>
      <c r="E49" s="104"/>
      <c r="F49" s="104"/>
      <c r="G49" s="4"/>
      <c r="H49" s="4"/>
      <c r="I49" s="4"/>
      <c r="J49" s="4">
        <f t="shared" si="9"/>
        <v>0</v>
      </c>
      <c r="K49" s="27"/>
      <c r="L49" s="4">
        <f>IFERROR(VLOOKUP(K49,都道府県マスタ!$G$7:$J$56,4,TRUE),0)</f>
        <v>0</v>
      </c>
      <c r="M49" s="4">
        <f>IFERROR(VLOOKUP(K49,都道府県マスタ!$H$10:$J$41,3,TRUE),0)</f>
        <v>0</v>
      </c>
      <c r="N49" s="4">
        <f t="shared" si="1"/>
        <v>0</v>
      </c>
      <c r="O49" s="25">
        <f t="shared" si="2"/>
        <v>0</v>
      </c>
      <c r="P49" s="4">
        <f t="shared" si="3"/>
        <v>0</v>
      </c>
      <c r="Q49" s="4">
        <f t="shared" si="4"/>
        <v>0</v>
      </c>
      <c r="R49" s="25">
        <f t="shared" si="5"/>
        <v>0</v>
      </c>
      <c r="S49" s="25">
        <f t="shared" si="6"/>
        <v>0</v>
      </c>
      <c r="T49" s="4">
        <f t="shared" si="7"/>
        <v>0</v>
      </c>
    </row>
    <row r="50" spans="2:20" s="9" customFormat="1">
      <c r="B50" s="23">
        <v>40</v>
      </c>
      <c r="C50" s="23"/>
      <c r="D50" s="23"/>
      <c r="E50" s="104"/>
      <c r="F50" s="104"/>
      <c r="G50" s="4"/>
      <c r="H50" s="4"/>
      <c r="I50" s="4"/>
      <c r="J50" s="4">
        <f t="shared" si="9"/>
        <v>0</v>
      </c>
      <c r="K50" s="27"/>
      <c r="L50" s="4">
        <f>IFERROR(VLOOKUP(K50,都道府県マスタ!$G$7:$J$56,4,TRUE),0)</f>
        <v>0</v>
      </c>
      <c r="M50" s="4">
        <f>IFERROR(VLOOKUP(K50,都道府県マスタ!$H$10:$J$41,3,TRUE),0)</f>
        <v>0</v>
      </c>
      <c r="N50" s="4">
        <f t="shared" si="1"/>
        <v>0</v>
      </c>
      <c r="O50" s="25">
        <f t="shared" si="2"/>
        <v>0</v>
      </c>
      <c r="P50" s="4">
        <f t="shared" si="3"/>
        <v>0</v>
      </c>
      <c r="Q50" s="4">
        <f t="shared" si="4"/>
        <v>0</v>
      </c>
      <c r="R50" s="25">
        <f t="shared" si="5"/>
        <v>0</v>
      </c>
      <c r="S50" s="25">
        <f t="shared" si="6"/>
        <v>0</v>
      </c>
      <c r="T50" s="4">
        <f t="shared" si="7"/>
        <v>0</v>
      </c>
    </row>
    <row r="51" spans="2:20" s="9" customFormat="1">
      <c r="B51" s="23">
        <v>41</v>
      </c>
      <c r="C51" s="23"/>
      <c r="D51" s="23"/>
      <c r="E51" s="104"/>
      <c r="F51" s="104"/>
      <c r="G51" s="4"/>
      <c r="H51" s="4"/>
      <c r="I51" s="4"/>
      <c r="J51" s="4">
        <f t="shared" si="9"/>
        <v>0</v>
      </c>
      <c r="K51" s="27"/>
      <c r="L51" s="4">
        <f>IFERROR(VLOOKUP(K51,都道府県マスタ!$G$7:$J$56,4,TRUE),0)</f>
        <v>0</v>
      </c>
      <c r="M51" s="4">
        <f>IFERROR(VLOOKUP(K51,都道府県マスタ!$H$10:$J$41,3,TRUE),0)</f>
        <v>0</v>
      </c>
      <c r="N51" s="4">
        <f t="shared" si="1"/>
        <v>0</v>
      </c>
      <c r="O51" s="25">
        <f t="shared" si="2"/>
        <v>0</v>
      </c>
      <c r="P51" s="4">
        <f t="shared" si="3"/>
        <v>0</v>
      </c>
      <c r="Q51" s="4">
        <f t="shared" si="4"/>
        <v>0</v>
      </c>
      <c r="R51" s="25">
        <f t="shared" si="5"/>
        <v>0</v>
      </c>
      <c r="S51" s="25">
        <f t="shared" si="6"/>
        <v>0</v>
      </c>
      <c r="T51" s="4">
        <f t="shared" si="7"/>
        <v>0</v>
      </c>
    </row>
    <row r="52" spans="2:20" s="9" customFormat="1">
      <c r="B52" s="23">
        <v>42</v>
      </c>
      <c r="C52" s="23"/>
      <c r="D52" s="23"/>
      <c r="E52" s="104"/>
      <c r="F52" s="104"/>
      <c r="G52" s="4"/>
      <c r="H52" s="4"/>
      <c r="I52" s="4"/>
      <c r="J52" s="4">
        <f t="shared" si="9"/>
        <v>0</v>
      </c>
      <c r="K52" s="27"/>
      <c r="L52" s="4">
        <f>IFERROR(VLOOKUP(K52,都道府県マスタ!$G$7:$J$56,4,TRUE),0)</f>
        <v>0</v>
      </c>
      <c r="M52" s="4">
        <f>IFERROR(VLOOKUP(K52,都道府県マスタ!$H$10:$J$41,3,TRUE),0)</f>
        <v>0</v>
      </c>
      <c r="N52" s="4">
        <f t="shared" si="1"/>
        <v>0</v>
      </c>
      <c r="O52" s="25">
        <f t="shared" si="2"/>
        <v>0</v>
      </c>
      <c r="P52" s="4">
        <f t="shared" si="3"/>
        <v>0</v>
      </c>
      <c r="Q52" s="4">
        <f t="shared" si="4"/>
        <v>0</v>
      </c>
      <c r="R52" s="25">
        <f t="shared" si="5"/>
        <v>0</v>
      </c>
      <c r="S52" s="25">
        <f t="shared" si="6"/>
        <v>0</v>
      </c>
      <c r="T52" s="4">
        <f t="shared" si="7"/>
        <v>0</v>
      </c>
    </row>
    <row r="53" spans="2:20" s="9" customFormat="1">
      <c r="B53" s="23">
        <v>43</v>
      </c>
      <c r="C53" s="23"/>
      <c r="D53" s="23"/>
      <c r="E53" s="104"/>
      <c r="F53" s="104"/>
      <c r="G53" s="4"/>
      <c r="H53" s="4"/>
      <c r="I53" s="4"/>
      <c r="J53" s="4">
        <f t="shared" si="9"/>
        <v>0</v>
      </c>
      <c r="K53" s="27"/>
      <c r="L53" s="4">
        <f>IFERROR(VLOOKUP(K53,都道府県マスタ!$G$7:$J$56,4,TRUE),0)</f>
        <v>0</v>
      </c>
      <c r="M53" s="4">
        <f>IFERROR(VLOOKUP(K53,都道府県マスタ!$H$10:$J$41,3,TRUE),0)</f>
        <v>0</v>
      </c>
      <c r="N53" s="4">
        <f t="shared" si="1"/>
        <v>0</v>
      </c>
      <c r="O53" s="25">
        <f t="shared" si="2"/>
        <v>0</v>
      </c>
      <c r="P53" s="4">
        <f t="shared" si="3"/>
        <v>0</v>
      </c>
      <c r="Q53" s="4">
        <f t="shared" si="4"/>
        <v>0</v>
      </c>
      <c r="R53" s="25">
        <f t="shared" si="5"/>
        <v>0</v>
      </c>
      <c r="S53" s="25">
        <f t="shared" si="6"/>
        <v>0</v>
      </c>
      <c r="T53" s="4">
        <f t="shared" si="7"/>
        <v>0</v>
      </c>
    </row>
    <row r="54" spans="2:20" s="9" customFormat="1">
      <c r="B54" s="23">
        <v>44</v>
      </c>
      <c r="C54" s="23"/>
      <c r="D54" s="23"/>
      <c r="E54" s="104"/>
      <c r="F54" s="104"/>
      <c r="G54" s="4"/>
      <c r="H54" s="4"/>
      <c r="I54" s="4"/>
      <c r="J54" s="4">
        <f t="shared" si="9"/>
        <v>0</v>
      </c>
      <c r="K54" s="27"/>
      <c r="L54" s="4">
        <f>IFERROR(VLOOKUP(K54,都道府県マスタ!$G$7:$J$56,4,TRUE),0)</f>
        <v>0</v>
      </c>
      <c r="M54" s="4">
        <f>IFERROR(VLOOKUP(K54,都道府県マスタ!$H$10:$J$41,3,TRUE),0)</f>
        <v>0</v>
      </c>
      <c r="N54" s="4">
        <f t="shared" si="1"/>
        <v>0</v>
      </c>
      <c r="O54" s="25">
        <f t="shared" si="2"/>
        <v>0</v>
      </c>
      <c r="P54" s="4">
        <f t="shared" si="3"/>
        <v>0</v>
      </c>
      <c r="Q54" s="4">
        <f t="shared" si="4"/>
        <v>0</v>
      </c>
      <c r="R54" s="25">
        <f t="shared" si="5"/>
        <v>0</v>
      </c>
      <c r="S54" s="25">
        <f t="shared" si="6"/>
        <v>0</v>
      </c>
      <c r="T54" s="4">
        <f t="shared" si="7"/>
        <v>0</v>
      </c>
    </row>
    <row r="55" spans="2:20" s="9" customFormat="1">
      <c r="B55" s="23">
        <v>45</v>
      </c>
      <c r="C55" s="23"/>
      <c r="D55" s="23"/>
      <c r="E55" s="104"/>
      <c r="F55" s="104"/>
      <c r="G55" s="4"/>
      <c r="H55" s="4"/>
      <c r="I55" s="4"/>
      <c r="J55" s="4">
        <f t="shared" si="9"/>
        <v>0</v>
      </c>
      <c r="K55" s="27"/>
      <c r="L55" s="4">
        <f>IFERROR(VLOOKUP(K55,都道府県マスタ!$G$7:$J$56,4,TRUE),0)</f>
        <v>0</v>
      </c>
      <c r="M55" s="4">
        <f>IFERROR(VLOOKUP(K55,都道府県マスタ!$H$10:$J$41,3,TRUE),0)</f>
        <v>0</v>
      </c>
      <c r="N55" s="4">
        <f t="shared" si="1"/>
        <v>0</v>
      </c>
      <c r="O55" s="25">
        <f t="shared" si="2"/>
        <v>0</v>
      </c>
      <c r="P55" s="4">
        <f t="shared" si="3"/>
        <v>0</v>
      </c>
      <c r="Q55" s="4">
        <f t="shared" si="4"/>
        <v>0</v>
      </c>
      <c r="R55" s="25">
        <f t="shared" si="5"/>
        <v>0</v>
      </c>
      <c r="S55" s="25">
        <f t="shared" si="6"/>
        <v>0</v>
      </c>
      <c r="T55" s="4">
        <f t="shared" si="7"/>
        <v>0</v>
      </c>
    </row>
    <row r="56" spans="2:20" s="9" customFormat="1">
      <c r="B56" s="23">
        <v>46</v>
      </c>
      <c r="C56" s="23"/>
      <c r="D56" s="23"/>
      <c r="E56" s="104"/>
      <c r="F56" s="104"/>
      <c r="G56" s="4"/>
      <c r="H56" s="4"/>
      <c r="I56" s="4"/>
      <c r="J56" s="4">
        <f t="shared" si="9"/>
        <v>0</v>
      </c>
      <c r="K56" s="27"/>
      <c r="L56" s="4">
        <f>IFERROR(VLOOKUP(K56,都道府県マスタ!$G$7:$J$56,4,TRUE),0)</f>
        <v>0</v>
      </c>
      <c r="M56" s="4">
        <f>IFERROR(VLOOKUP(K56,都道府県マスタ!$H$10:$J$41,3,TRUE),0)</f>
        <v>0</v>
      </c>
      <c r="N56" s="4">
        <f t="shared" si="1"/>
        <v>0</v>
      </c>
      <c r="O56" s="25">
        <f t="shared" si="2"/>
        <v>0</v>
      </c>
      <c r="P56" s="4">
        <f t="shared" si="3"/>
        <v>0</v>
      </c>
      <c r="Q56" s="4">
        <f t="shared" si="4"/>
        <v>0</v>
      </c>
      <c r="R56" s="25">
        <f t="shared" si="5"/>
        <v>0</v>
      </c>
      <c r="S56" s="25">
        <f t="shared" si="6"/>
        <v>0</v>
      </c>
      <c r="T56" s="4">
        <f t="shared" si="7"/>
        <v>0</v>
      </c>
    </row>
    <row r="57" spans="2:20" s="9" customFormat="1">
      <c r="B57" s="23">
        <v>47</v>
      </c>
      <c r="C57" s="23"/>
      <c r="D57" s="23"/>
      <c r="E57" s="104"/>
      <c r="F57" s="104"/>
      <c r="G57" s="4"/>
      <c r="H57" s="4"/>
      <c r="I57" s="4"/>
      <c r="J57" s="4">
        <f t="shared" si="9"/>
        <v>0</v>
      </c>
      <c r="K57" s="27"/>
      <c r="L57" s="4">
        <f>IFERROR(VLOOKUP(K57,都道府県マスタ!$G$7:$J$56,4,TRUE),0)</f>
        <v>0</v>
      </c>
      <c r="M57" s="4">
        <f>IFERROR(VLOOKUP(K57,都道府県マスタ!$H$10:$J$41,3,TRUE),0)</f>
        <v>0</v>
      </c>
      <c r="N57" s="4">
        <f t="shared" si="1"/>
        <v>0</v>
      </c>
      <c r="O57" s="25">
        <f t="shared" si="2"/>
        <v>0</v>
      </c>
      <c r="P57" s="4">
        <f t="shared" si="3"/>
        <v>0</v>
      </c>
      <c r="Q57" s="4">
        <f t="shared" si="4"/>
        <v>0</v>
      </c>
      <c r="R57" s="25">
        <f t="shared" si="5"/>
        <v>0</v>
      </c>
      <c r="S57" s="25">
        <f t="shared" si="6"/>
        <v>0</v>
      </c>
      <c r="T57" s="4">
        <f t="shared" si="7"/>
        <v>0</v>
      </c>
    </row>
    <row r="58" spans="2:20" s="9" customFormat="1">
      <c r="B58" s="23">
        <v>48</v>
      </c>
      <c r="C58" s="23"/>
      <c r="D58" s="23"/>
      <c r="E58" s="104"/>
      <c r="F58" s="104"/>
      <c r="G58" s="4"/>
      <c r="H58" s="4"/>
      <c r="I58" s="4"/>
      <c r="J58" s="4">
        <f t="shared" si="9"/>
        <v>0</v>
      </c>
      <c r="K58" s="27"/>
      <c r="L58" s="4">
        <f>IFERROR(VLOOKUP(K58,都道府県マスタ!$G$7:$J$56,4,TRUE),0)</f>
        <v>0</v>
      </c>
      <c r="M58" s="4">
        <f>IFERROR(VLOOKUP(K58,都道府県マスタ!$H$10:$J$41,3,TRUE),0)</f>
        <v>0</v>
      </c>
      <c r="N58" s="4">
        <f t="shared" si="1"/>
        <v>0</v>
      </c>
      <c r="O58" s="25">
        <f t="shared" si="2"/>
        <v>0</v>
      </c>
      <c r="P58" s="4">
        <f t="shared" si="3"/>
        <v>0</v>
      </c>
      <c r="Q58" s="4">
        <f t="shared" si="4"/>
        <v>0</v>
      </c>
      <c r="R58" s="25">
        <f t="shared" si="5"/>
        <v>0</v>
      </c>
      <c r="S58" s="25">
        <f t="shared" si="6"/>
        <v>0</v>
      </c>
      <c r="T58" s="4">
        <f t="shared" si="7"/>
        <v>0</v>
      </c>
    </row>
    <row r="59" spans="2:20" s="9" customFormat="1">
      <c r="B59" s="23">
        <v>49</v>
      </c>
      <c r="C59" s="23"/>
      <c r="D59" s="23"/>
      <c r="E59" s="104"/>
      <c r="F59" s="104"/>
      <c r="G59" s="4"/>
      <c r="H59" s="4"/>
      <c r="I59" s="4"/>
      <c r="J59" s="4">
        <f t="shared" si="9"/>
        <v>0</v>
      </c>
      <c r="K59" s="27"/>
      <c r="L59" s="4">
        <f>IFERROR(VLOOKUP(K59,都道府県マスタ!$G$7:$J$56,4,TRUE),0)</f>
        <v>0</v>
      </c>
      <c r="M59" s="4">
        <f>IFERROR(VLOOKUP(K59,都道府県マスタ!$H$10:$J$41,3,TRUE),0)</f>
        <v>0</v>
      </c>
      <c r="N59" s="4">
        <f t="shared" si="1"/>
        <v>0</v>
      </c>
      <c r="O59" s="25">
        <f t="shared" si="2"/>
        <v>0</v>
      </c>
      <c r="P59" s="4">
        <f t="shared" si="3"/>
        <v>0</v>
      </c>
      <c r="Q59" s="4">
        <f t="shared" si="4"/>
        <v>0</v>
      </c>
      <c r="R59" s="25">
        <f t="shared" si="5"/>
        <v>0</v>
      </c>
      <c r="S59" s="25">
        <f t="shared" si="6"/>
        <v>0</v>
      </c>
      <c r="T59" s="4">
        <f t="shared" si="7"/>
        <v>0</v>
      </c>
    </row>
    <row r="60" spans="2:20" s="9" customFormat="1">
      <c r="B60" s="23">
        <v>50</v>
      </c>
      <c r="C60" s="23"/>
      <c r="D60" s="23"/>
      <c r="E60" s="104"/>
      <c r="F60" s="104"/>
      <c r="G60" s="4"/>
      <c r="H60" s="4"/>
      <c r="I60" s="4"/>
      <c r="J60" s="4">
        <f t="shared" si="9"/>
        <v>0</v>
      </c>
      <c r="K60" s="27"/>
      <c r="L60" s="4">
        <f>IFERROR(VLOOKUP(K60,都道府県マスタ!$G$7:$J$56,4,TRUE),0)</f>
        <v>0</v>
      </c>
      <c r="M60" s="4">
        <f>IFERROR(VLOOKUP(K60,都道府県マスタ!$H$10:$J$41,3,TRUE),0)</f>
        <v>0</v>
      </c>
      <c r="N60" s="4">
        <f t="shared" si="1"/>
        <v>0</v>
      </c>
      <c r="O60" s="25">
        <f t="shared" si="2"/>
        <v>0</v>
      </c>
      <c r="P60" s="4">
        <f t="shared" si="3"/>
        <v>0</v>
      </c>
      <c r="Q60" s="4">
        <f t="shared" si="4"/>
        <v>0</v>
      </c>
      <c r="R60" s="25">
        <f t="shared" si="5"/>
        <v>0</v>
      </c>
      <c r="S60" s="25">
        <f t="shared" si="6"/>
        <v>0</v>
      </c>
      <c r="T60" s="4">
        <f t="shared" si="7"/>
        <v>0</v>
      </c>
    </row>
    <row r="61" spans="2:20" s="9" customFormat="1">
      <c r="B61" s="23">
        <v>51</v>
      </c>
      <c r="C61" s="23"/>
      <c r="D61" s="23"/>
      <c r="E61" s="104"/>
      <c r="F61" s="104"/>
      <c r="G61" s="4"/>
      <c r="H61" s="4"/>
      <c r="I61" s="4"/>
      <c r="J61" s="4">
        <f t="shared" si="9"/>
        <v>0</v>
      </c>
      <c r="K61" s="27"/>
      <c r="L61" s="4">
        <f>IFERROR(VLOOKUP(K61,都道府県マスタ!$G$7:$J$56,4,TRUE),0)</f>
        <v>0</v>
      </c>
      <c r="M61" s="4">
        <f>IFERROR(VLOOKUP(K61,都道府県マスタ!$H$10:$J$41,3,TRUE),0)</f>
        <v>0</v>
      </c>
      <c r="N61" s="4">
        <f t="shared" si="1"/>
        <v>0</v>
      </c>
      <c r="O61" s="25">
        <f t="shared" si="2"/>
        <v>0</v>
      </c>
      <c r="P61" s="4">
        <f t="shared" si="3"/>
        <v>0</v>
      </c>
      <c r="Q61" s="4">
        <f t="shared" si="4"/>
        <v>0</v>
      </c>
      <c r="R61" s="25">
        <f t="shared" si="5"/>
        <v>0</v>
      </c>
      <c r="S61" s="25">
        <f t="shared" si="6"/>
        <v>0</v>
      </c>
      <c r="T61" s="4">
        <f t="shared" si="7"/>
        <v>0</v>
      </c>
    </row>
    <row r="62" spans="2:20" s="9" customFormat="1">
      <c r="B62" s="23">
        <v>52</v>
      </c>
      <c r="C62" s="23"/>
      <c r="D62" s="23"/>
      <c r="E62" s="104"/>
      <c r="F62" s="104"/>
      <c r="G62" s="4"/>
      <c r="H62" s="4"/>
      <c r="I62" s="4"/>
      <c r="J62" s="4">
        <f t="shared" si="9"/>
        <v>0</v>
      </c>
      <c r="K62" s="27"/>
      <c r="L62" s="4">
        <f>IFERROR(VLOOKUP(K62,都道府県マスタ!$G$7:$J$56,4,TRUE),0)</f>
        <v>0</v>
      </c>
      <c r="M62" s="4">
        <f>IFERROR(VLOOKUP(K62,都道府県マスタ!$H$10:$J$41,3,TRUE),0)</f>
        <v>0</v>
      </c>
      <c r="N62" s="4">
        <f t="shared" si="1"/>
        <v>0</v>
      </c>
      <c r="O62" s="25">
        <f t="shared" si="2"/>
        <v>0</v>
      </c>
      <c r="P62" s="4">
        <f t="shared" si="3"/>
        <v>0</v>
      </c>
      <c r="Q62" s="4">
        <f t="shared" si="4"/>
        <v>0</v>
      </c>
      <c r="R62" s="25">
        <f t="shared" si="5"/>
        <v>0</v>
      </c>
      <c r="S62" s="25">
        <f t="shared" si="6"/>
        <v>0</v>
      </c>
      <c r="T62" s="4">
        <f t="shared" si="7"/>
        <v>0</v>
      </c>
    </row>
    <row r="63" spans="2:20" s="9" customFormat="1">
      <c r="B63" s="23">
        <v>53</v>
      </c>
      <c r="C63" s="23"/>
      <c r="D63" s="23"/>
      <c r="E63" s="104"/>
      <c r="F63" s="104"/>
      <c r="G63" s="4"/>
      <c r="H63" s="4"/>
      <c r="I63" s="4"/>
      <c r="J63" s="4">
        <f t="shared" si="9"/>
        <v>0</v>
      </c>
      <c r="K63" s="27"/>
      <c r="L63" s="4">
        <f>IFERROR(VLOOKUP(K63,都道府県マスタ!$G$7:$J$56,4,TRUE),0)</f>
        <v>0</v>
      </c>
      <c r="M63" s="4">
        <f>IFERROR(VLOOKUP(K63,都道府県マスタ!$H$10:$J$41,3,TRUE),0)</f>
        <v>0</v>
      </c>
      <c r="N63" s="4">
        <f t="shared" si="1"/>
        <v>0</v>
      </c>
      <c r="O63" s="25">
        <f t="shared" si="2"/>
        <v>0</v>
      </c>
      <c r="P63" s="4">
        <f t="shared" si="3"/>
        <v>0</v>
      </c>
      <c r="Q63" s="4">
        <f t="shared" si="4"/>
        <v>0</v>
      </c>
      <c r="R63" s="25">
        <f t="shared" si="5"/>
        <v>0</v>
      </c>
      <c r="S63" s="25">
        <f t="shared" si="6"/>
        <v>0</v>
      </c>
      <c r="T63" s="4">
        <f t="shared" si="7"/>
        <v>0</v>
      </c>
    </row>
    <row r="64" spans="2:20" s="9" customFormat="1">
      <c r="B64" s="23">
        <v>54</v>
      </c>
      <c r="C64" s="23"/>
      <c r="D64" s="23"/>
      <c r="E64" s="104"/>
      <c r="F64" s="104"/>
      <c r="G64" s="4"/>
      <c r="H64" s="4"/>
      <c r="I64" s="4"/>
      <c r="J64" s="4">
        <f t="shared" si="9"/>
        <v>0</v>
      </c>
      <c r="K64" s="27"/>
      <c r="L64" s="4">
        <f>IFERROR(VLOOKUP(K64,都道府県マスタ!$G$7:$J$56,4,TRUE),0)</f>
        <v>0</v>
      </c>
      <c r="M64" s="4">
        <f>IFERROR(VLOOKUP(K64,都道府県マスタ!$H$10:$J$41,3,TRUE),0)</f>
        <v>0</v>
      </c>
      <c r="N64" s="4">
        <f t="shared" si="1"/>
        <v>0</v>
      </c>
      <c r="O64" s="25">
        <f t="shared" si="2"/>
        <v>0</v>
      </c>
      <c r="P64" s="4">
        <f t="shared" si="3"/>
        <v>0</v>
      </c>
      <c r="Q64" s="4">
        <f t="shared" si="4"/>
        <v>0</v>
      </c>
      <c r="R64" s="25">
        <f t="shared" si="5"/>
        <v>0</v>
      </c>
      <c r="S64" s="25">
        <f t="shared" si="6"/>
        <v>0</v>
      </c>
      <c r="T64" s="4">
        <f t="shared" si="7"/>
        <v>0</v>
      </c>
    </row>
    <row r="65" spans="2:20" s="9" customFormat="1">
      <c r="B65" s="23">
        <v>55</v>
      </c>
      <c r="C65" s="23"/>
      <c r="D65" s="23"/>
      <c r="E65" s="104"/>
      <c r="F65" s="104"/>
      <c r="G65" s="4"/>
      <c r="H65" s="4"/>
      <c r="I65" s="4"/>
      <c r="J65" s="4">
        <f t="shared" si="9"/>
        <v>0</v>
      </c>
      <c r="K65" s="27"/>
      <c r="L65" s="4">
        <f>IFERROR(VLOOKUP(K65,都道府県マスタ!$G$7:$J$56,4,TRUE),0)</f>
        <v>0</v>
      </c>
      <c r="M65" s="4">
        <f>IFERROR(VLOOKUP(K65,都道府県マスタ!$H$10:$J$41,3,TRUE),0)</f>
        <v>0</v>
      </c>
      <c r="N65" s="4">
        <f t="shared" si="1"/>
        <v>0</v>
      </c>
      <c r="O65" s="25">
        <f t="shared" si="2"/>
        <v>0</v>
      </c>
      <c r="P65" s="4">
        <f t="shared" si="3"/>
        <v>0</v>
      </c>
      <c r="Q65" s="4">
        <f t="shared" si="4"/>
        <v>0</v>
      </c>
      <c r="R65" s="25">
        <f t="shared" si="5"/>
        <v>0</v>
      </c>
      <c r="S65" s="25">
        <f t="shared" si="6"/>
        <v>0</v>
      </c>
      <c r="T65" s="4">
        <f t="shared" si="7"/>
        <v>0</v>
      </c>
    </row>
    <row r="66" spans="2:20" s="9" customFormat="1">
      <c r="B66" s="23">
        <v>56</v>
      </c>
      <c r="C66" s="23"/>
      <c r="D66" s="23"/>
      <c r="E66" s="104"/>
      <c r="F66" s="104"/>
      <c r="G66" s="4"/>
      <c r="H66" s="4"/>
      <c r="I66" s="4"/>
      <c r="J66" s="4">
        <f t="shared" si="9"/>
        <v>0</v>
      </c>
      <c r="K66" s="27"/>
      <c r="L66" s="4">
        <f>IFERROR(VLOOKUP(K66,都道府県マスタ!$G$7:$J$56,4,TRUE),0)</f>
        <v>0</v>
      </c>
      <c r="M66" s="4">
        <f>IFERROR(VLOOKUP(K66,都道府県マスタ!$H$10:$J$41,3,TRUE),0)</f>
        <v>0</v>
      </c>
      <c r="N66" s="4">
        <f t="shared" si="1"/>
        <v>0</v>
      </c>
      <c r="O66" s="25">
        <f t="shared" si="2"/>
        <v>0</v>
      </c>
      <c r="P66" s="4">
        <f t="shared" si="3"/>
        <v>0</v>
      </c>
      <c r="Q66" s="4">
        <f t="shared" si="4"/>
        <v>0</v>
      </c>
      <c r="R66" s="25">
        <f t="shared" si="5"/>
        <v>0</v>
      </c>
      <c r="S66" s="25">
        <f t="shared" si="6"/>
        <v>0</v>
      </c>
      <c r="T66" s="4">
        <f t="shared" si="7"/>
        <v>0</v>
      </c>
    </row>
    <row r="67" spans="2:20" s="9" customFormat="1">
      <c r="B67" s="23">
        <v>57</v>
      </c>
      <c r="C67" s="23"/>
      <c r="D67" s="23"/>
      <c r="E67" s="104"/>
      <c r="F67" s="104"/>
      <c r="G67" s="4"/>
      <c r="H67" s="4"/>
      <c r="I67" s="4"/>
      <c r="J67" s="4">
        <f t="shared" si="9"/>
        <v>0</v>
      </c>
      <c r="K67" s="27"/>
      <c r="L67" s="4">
        <f>IFERROR(VLOOKUP(K67,都道府県マスタ!$G$7:$J$56,4,TRUE),0)</f>
        <v>0</v>
      </c>
      <c r="M67" s="4">
        <f>IFERROR(VLOOKUP(K67,都道府県マスタ!$H$10:$J$41,3,TRUE),0)</f>
        <v>0</v>
      </c>
      <c r="N67" s="4">
        <f t="shared" si="1"/>
        <v>0</v>
      </c>
      <c r="O67" s="25">
        <f t="shared" si="2"/>
        <v>0</v>
      </c>
      <c r="P67" s="4">
        <f t="shared" si="3"/>
        <v>0</v>
      </c>
      <c r="Q67" s="4">
        <f t="shared" si="4"/>
        <v>0</v>
      </c>
      <c r="R67" s="25">
        <f t="shared" si="5"/>
        <v>0</v>
      </c>
      <c r="S67" s="25">
        <f t="shared" si="6"/>
        <v>0</v>
      </c>
      <c r="T67" s="4">
        <f t="shared" si="7"/>
        <v>0</v>
      </c>
    </row>
    <row r="68" spans="2:20" s="9" customFormat="1">
      <c r="B68" s="23">
        <v>58</v>
      </c>
      <c r="C68" s="23"/>
      <c r="D68" s="23"/>
      <c r="E68" s="104"/>
      <c r="F68" s="104"/>
      <c r="G68" s="4"/>
      <c r="H68" s="4"/>
      <c r="I68" s="4"/>
      <c r="J68" s="4">
        <f t="shared" si="9"/>
        <v>0</v>
      </c>
      <c r="K68" s="27"/>
      <c r="L68" s="4">
        <f>IFERROR(VLOOKUP(K68,都道府県マスタ!$G$7:$J$56,4,TRUE),0)</f>
        <v>0</v>
      </c>
      <c r="M68" s="4">
        <f>IFERROR(VLOOKUP(K68,都道府県マスタ!$H$10:$J$41,3,TRUE),0)</f>
        <v>0</v>
      </c>
      <c r="N68" s="4">
        <f t="shared" si="1"/>
        <v>0</v>
      </c>
      <c r="O68" s="25">
        <f t="shared" si="2"/>
        <v>0</v>
      </c>
      <c r="P68" s="4">
        <f t="shared" si="3"/>
        <v>0</v>
      </c>
      <c r="Q68" s="4">
        <f t="shared" si="4"/>
        <v>0</v>
      </c>
      <c r="R68" s="25">
        <f t="shared" si="5"/>
        <v>0</v>
      </c>
      <c r="S68" s="25">
        <f t="shared" si="6"/>
        <v>0</v>
      </c>
      <c r="T68" s="4">
        <f t="shared" si="7"/>
        <v>0</v>
      </c>
    </row>
    <row r="69" spans="2:20" s="9" customFormat="1">
      <c r="B69" s="23">
        <v>59</v>
      </c>
      <c r="C69" s="23"/>
      <c r="D69" s="23"/>
      <c r="E69" s="104"/>
      <c r="F69" s="104"/>
      <c r="G69" s="4"/>
      <c r="H69" s="4"/>
      <c r="I69" s="4"/>
      <c r="J69" s="4">
        <f t="shared" si="9"/>
        <v>0</v>
      </c>
      <c r="K69" s="27"/>
      <c r="L69" s="4">
        <f>IFERROR(VLOOKUP(K69,都道府県マスタ!$G$7:$J$56,4,TRUE),0)</f>
        <v>0</v>
      </c>
      <c r="M69" s="4">
        <f>IFERROR(VLOOKUP(K69,都道府県マスタ!$H$10:$J$41,3,TRUE),0)</f>
        <v>0</v>
      </c>
      <c r="N69" s="4">
        <f t="shared" si="1"/>
        <v>0</v>
      </c>
      <c r="O69" s="25">
        <f t="shared" si="2"/>
        <v>0</v>
      </c>
      <c r="P69" s="4">
        <f t="shared" si="3"/>
        <v>0</v>
      </c>
      <c r="Q69" s="4">
        <f t="shared" si="4"/>
        <v>0</v>
      </c>
      <c r="R69" s="25">
        <f t="shared" si="5"/>
        <v>0</v>
      </c>
      <c r="S69" s="25">
        <f t="shared" si="6"/>
        <v>0</v>
      </c>
      <c r="T69" s="4">
        <f t="shared" si="7"/>
        <v>0</v>
      </c>
    </row>
    <row r="70" spans="2:20" s="9" customFormat="1">
      <c r="B70" s="23">
        <v>60</v>
      </c>
      <c r="C70" s="23"/>
      <c r="D70" s="23"/>
      <c r="E70" s="104"/>
      <c r="F70" s="104"/>
      <c r="G70" s="4"/>
      <c r="H70" s="4"/>
      <c r="I70" s="4"/>
      <c r="J70" s="4">
        <f t="shared" si="9"/>
        <v>0</v>
      </c>
      <c r="K70" s="27"/>
      <c r="L70" s="4">
        <f>IFERROR(VLOOKUP(K70,都道府県マスタ!$G$7:$J$56,4,TRUE),0)</f>
        <v>0</v>
      </c>
      <c r="M70" s="4">
        <f>IFERROR(VLOOKUP(K70,都道府県マスタ!$H$10:$J$41,3,TRUE),0)</f>
        <v>0</v>
      </c>
      <c r="N70" s="4">
        <f t="shared" si="1"/>
        <v>0</v>
      </c>
      <c r="O70" s="25">
        <f t="shared" si="2"/>
        <v>0</v>
      </c>
      <c r="P70" s="4">
        <f t="shared" si="3"/>
        <v>0</v>
      </c>
      <c r="Q70" s="4">
        <f t="shared" si="4"/>
        <v>0</v>
      </c>
      <c r="R70" s="25">
        <f t="shared" si="5"/>
        <v>0</v>
      </c>
      <c r="S70" s="25">
        <f t="shared" si="6"/>
        <v>0</v>
      </c>
      <c r="T70" s="4">
        <f t="shared" si="7"/>
        <v>0</v>
      </c>
    </row>
  </sheetData>
  <sheetProtection sheet="1" objects="1" scenarios="1"/>
  <mergeCells count="16">
    <mergeCell ref="P8:P9"/>
    <mergeCell ref="Q8:Q9"/>
    <mergeCell ref="S8:S9"/>
    <mergeCell ref="B9:C9"/>
    <mergeCell ref="B2:C2"/>
    <mergeCell ref="B3:C3"/>
    <mergeCell ref="B4:C4"/>
    <mergeCell ref="D2:G2"/>
    <mergeCell ref="D3:G3"/>
    <mergeCell ref="D4:G4"/>
    <mergeCell ref="B5:C5"/>
    <mergeCell ref="B7:C7"/>
    <mergeCell ref="B6:C6"/>
    <mergeCell ref="D6:E6"/>
    <mergeCell ref="D5:E5"/>
    <mergeCell ref="D7:E7"/>
  </mergeCells>
  <phoneticPr fontId="3"/>
  <conditionalFormatting sqref="C11:I70">
    <cfRule type="containsBlanks" dxfId="14" priority="1">
      <formula>LEN(TRIM(C11))=0</formula>
    </cfRule>
  </conditionalFormatting>
  <conditionalFormatting sqref="D2:D4">
    <cfRule type="containsBlanks" dxfId="13" priority="26">
      <formula>LEN(TRIM(D2))=0</formula>
    </cfRule>
  </conditionalFormatting>
  <conditionalFormatting sqref="D5:D7">
    <cfRule type="containsBlanks" dxfId="12" priority="10">
      <formula>LEN(TRIM(D5))=0</formula>
    </cfRule>
  </conditionalFormatting>
  <conditionalFormatting sqref="K11:K70">
    <cfRule type="containsBlanks" dxfId="11" priority="11">
      <formula>LEN(TRIM(K11))=0</formula>
    </cfRule>
  </conditionalFormatting>
  <dataValidations count="2">
    <dataValidation type="list" allowBlank="1" showInputMessage="1" showErrorMessage="1" sqref="D7" xr:uid="{42193925-472E-47F8-A14B-6A49695CEED0}">
      <formula1>"申請有,申請無"</formula1>
    </dataValidation>
    <dataValidation type="list" allowBlank="1" showInputMessage="1" showErrorMessage="1" sqref="D6" xr:uid="{A3CEDF6F-99C9-4004-9114-E76B14F128C4}">
      <formula1>"全国健康保険協会,健康保険組合"</formula1>
    </dataValidation>
  </dataValidations>
  <pageMargins left="0.25" right="0.25" top="0.75" bottom="0.75" header="0.3" footer="0.3"/>
  <pageSetup paperSize="8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2DE7D43-6F71-4734-B30E-DE86111FDA50}">
          <x14:formula1>
            <xm:f>都道府県マスタ!$A$3:$A$49</xm:f>
          </x14:formula1>
          <xm:sqref>D5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3257A-22B6-4E51-A80E-73F4E4E7D631}">
  <sheetPr>
    <tabColor rgb="FFFF0000"/>
  </sheetPr>
  <dimension ref="B2:O71"/>
  <sheetViews>
    <sheetView view="pageBreakPreview" zoomScaleNormal="100" zoomScaleSheetLayoutView="100" workbookViewId="0">
      <pane ySplit="11" topLeftCell="A12" activePane="bottomLeft" state="frozen"/>
      <selection pane="bottomLeft"/>
    </sheetView>
  </sheetViews>
  <sheetFormatPr defaultColWidth="16" defaultRowHeight="18"/>
  <cols>
    <col min="1" max="1" width="5.7109375" style="149" customWidth="1"/>
    <col min="2" max="2" width="5.7109375" style="55" customWidth="1"/>
    <col min="3" max="3" width="13.7109375" style="54" customWidth="1"/>
    <col min="4" max="4" width="13.7109375" style="55" customWidth="1"/>
    <col min="5" max="5" width="14.7109375" style="149" customWidth="1"/>
    <col min="6" max="6" width="8.7109375" style="149" customWidth="1"/>
    <col min="7" max="11" width="18.7109375" style="149" customWidth="1"/>
    <col min="12" max="12" width="19.28515625" style="149" customWidth="1"/>
    <col min="13" max="15" width="18.7109375" style="149" customWidth="1"/>
    <col min="16" max="16384" width="16" style="149"/>
  </cols>
  <sheetData>
    <row r="2" spans="2:15" ht="18.75" customHeight="1">
      <c r="B2" s="166" t="s">
        <v>0</v>
      </c>
      <c r="C2" s="174"/>
      <c r="D2" s="175" t="s">
        <v>1</v>
      </c>
      <c r="E2" s="176"/>
      <c r="F2" s="176"/>
      <c r="G2" s="177"/>
    </row>
    <row r="3" spans="2:15" ht="18.75" customHeight="1">
      <c r="B3" s="166" t="s">
        <v>2</v>
      </c>
      <c r="C3" s="167"/>
      <c r="D3" s="175" t="s">
        <v>3</v>
      </c>
      <c r="E3" s="176"/>
      <c r="F3" s="176"/>
      <c r="G3" s="177"/>
    </row>
    <row r="4" spans="2:15" ht="18.75" customHeight="1">
      <c r="B4" s="166" t="s">
        <v>4</v>
      </c>
      <c r="C4" s="167"/>
      <c r="D4" s="175" t="s">
        <v>5</v>
      </c>
      <c r="E4" s="176"/>
      <c r="F4" s="176"/>
      <c r="G4" s="177"/>
    </row>
    <row r="5" spans="2:15" ht="18.75" customHeight="1">
      <c r="B5" s="166" t="s">
        <v>6</v>
      </c>
      <c r="C5" s="167"/>
      <c r="D5" s="172" t="s">
        <v>7</v>
      </c>
      <c r="E5" s="172"/>
      <c r="J5" s="150"/>
      <c r="K5" s="151"/>
      <c r="L5" s="152"/>
    </row>
    <row r="6" spans="2:15" ht="18.75" customHeight="1">
      <c r="B6" s="166" t="s">
        <v>8</v>
      </c>
      <c r="C6" s="170"/>
      <c r="D6" s="171" t="s">
        <v>9</v>
      </c>
      <c r="E6" s="171"/>
      <c r="J6" s="150"/>
      <c r="K6" s="151"/>
      <c r="L6" s="152"/>
    </row>
    <row r="7" spans="2:15" ht="18.75" customHeight="1" thickBot="1">
      <c r="B7" s="169" t="s">
        <v>18</v>
      </c>
      <c r="C7" s="169"/>
      <c r="D7" s="173" t="s">
        <v>52</v>
      </c>
      <c r="E7" s="173"/>
      <c r="F7" s="152"/>
      <c r="G7" s="18" t="s">
        <v>10</v>
      </c>
      <c r="I7" s="153" t="s">
        <v>11</v>
      </c>
      <c r="J7" s="153" t="s">
        <v>12</v>
      </c>
      <c r="K7" s="153" t="s">
        <v>13</v>
      </c>
      <c r="L7" s="154" t="s">
        <v>14</v>
      </c>
      <c r="M7" s="153" t="s">
        <v>15</v>
      </c>
      <c r="N7" s="153" t="s">
        <v>16</v>
      </c>
      <c r="O7" s="155" t="s">
        <v>17</v>
      </c>
    </row>
    <row r="8" spans="2:15" s="43" customFormat="1" ht="18.75" customHeight="1" thickBot="1">
      <c r="B8" s="156"/>
      <c r="C8" s="36"/>
      <c r="D8" s="36"/>
      <c r="E8" s="36"/>
      <c r="F8" s="36"/>
      <c r="G8" s="37">
        <f>SUM(G12:G71)</f>
        <v>806100</v>
      </c>
      <c r="H8" s="149"/>
      <c r="I8" s="37">
        <f>SUM(I12:I71)</f>
        <v>39887</v>
      </c>
      <c r="J8" s="37">
        <f t="shared" ref="J8:N8" si="0">SUM(J12:J71)</f>
        <v>2822</v>
      </c>
      <c r="K8" s="37">
        <f t="shared" si="0"/>
        <v>64507</v>
      </c>
      <c r="L8" s="37">
        <f t="shared" si="0"/>
        <v>2538</v>
      </c>
      <c r="M8" s="37">
        <f t="shared" si="0"/>
        <v>0</v>
      </c>
      <c r="N8" s="38">
        <f t="shared" si="0"/>
        <v>0</v>
      </c>
      <c r="O8" s="39">
        <f>SUM(I8:N8)</f>
        <v>109754</v>
      </c>
    </row>
    <row r="9" spans="2:15" s="43" customFormat="1" ht="18.75" customHeight="1">
      <c r="B9" s="156"/>
      <c r="C9" s="41"/>
      <c r="D9" s="41"/>
      <c r="E9" s="41"/>
      <c r="F9" s="41"/>
      <c r="G9" s="41"/>
      <c r="H9" s="42" t="s">
        <v>20</v>
      </c>
      <c r="I9" s="140">
        <f>IF(D5&lt;&gt;"", VLOOKUP(D5, 都道府県マスタ!$A$3:$C$49, 2, FALSE)/2, "")</f>
        <v>4.9549999999999997E-2</v>
      </c>
      <c r="J9" s="142">
        <f>1.59%/2</f>
        <v>7.9500000000000005E-3</v>
      </c>
      <c r="K9" s="163">
        <v>0.183</v>
      </c>
      <c r="L9" s="163">
        <f>3.6/1000</f>
        <v>3.5999999999999999E-3</v>
      </c>
      <c r="M9" s="140">
        <v>8.9999999999999993E-3</v>
      </c>
      <c r="N9" s="163">
        <v>3.0000000000000001E-3</v>
      </c>
    </row>
    <row r="10" spans="2:15" s="43" customFormat="1" ht="18.75" customHeight="1">
      <c r="B10" s="178" t="s">
        <v>53</v>
      </c>
      <c r="C10" s="179"/>
      <c r="D10" s="41"/>
      <c r="E10" s="44"/>
      <c r="F10" s="44"/>
      <c r="G10" s="36"/>
      <c r="H10" s="42" t="s">
        <v>22</v>
      </c>
      <c r="I10" s="140"/>
      <c r="J10" s="140"/>
      <c r="K10" s="164"/>
      <c r="L10" s="164"/>
      <c r="M10" s="141" t="s">
        <v>23</v>
      </c>
      <c r="N10" s="164"/>
    </row>
    <row r="11" spans="2:15" s="43" customFormat="1" ht="18.75" customHeight="1">
      <c r="B11" s="11" t="s">
        <v>24</v>
      </c>
      <c r="C11" s="45" t="s">
        <v>54</v>
      </c>
      <c r="D11" s="13" t="s">
        <v>26</v>
      </c>
      <c r="E11" s="13" t="s">
        <v>27</v>
      </c>
      <c r="F11" s="13" t="s">
        <v>28</v>
      </c>
      <c r="G11" s="13" t="s">
        <v>55</v>
      </c>
      <c r="H11" s="157" t="s">
        <v>56</v>
      </c>
      <c r="I11" s="157" t="s">
        <v>36</v>
      </c>
      <c r="J11" s="157" t="s">
        <v>37</v>
      </c>
      <c r="K11" s="157" t="s">
        <v>38</v>
      </c>
      <c r="L11" s="158" t="s">
        <v>39</v>
      </c>
      <c r="M11" s="157" t="s">
        <v>40</v>
      </c>
      <c r="N11" s="157" t="s">
        <v>41</v>
      </c>
      <c r="O11" s="157" t="s">
        <v>42</v>
      </c>
    </row>
    <row r="12" spans="2:15" s="43" customFormat="1">
      <c r="B12" s="159">
        <v>1</v>
      </c>
      <c r="C12" s="143" t="s">
        <v>43</v>
      </c>
      <c r="D12" s="143" t="s">
        <v>44</v>
      </c>
      <c r="E12" s="104" t="s">
        <v>45</v>
      </c>
      <c r="F12" s="104">
        <v>30</v>
      </c>
      <c r="G12" s="37">
        <v>200000</v>
      </c>
      <c r="H12" s="37">
        <f>IF(G12&gt;1500000,1500000,ROUNDDOWN(G12,-3))</f>
        <v>200000</v>
      </c>
      <c r="I12" s="4">
        <f t="shared" ref="I12:I43" si="1">ROUNDDOWN(IF(OR($I$9=""), 0, IF($D12="令和8年4月", IF(OR($I$10="-", $I$10=""), $H12*$I$9, $H12*$I$10), $H12*$I$9)), 0)</f>
        <v>9910</v>
      </c>
      <c r="J12" s="25">
        <f>ROUNDDOWN(IF(AND($F12&gt;=40, $F12&lt;=64), IF($D12="令和8年4月",  IF(OR($J$10="-", $J$10=""), $H12*$J$9,$H12*$J$10),$H12*$J$9) ),0)</f>
        <v>0</v>
      </c>
      <c r="K12" s="4">
        <f>IF($F12&lt;70,ROUNDDOWN(H12*$K$9/2,0),0)</f>
        <v>18300</v>
      </c>
      <c r="L12" s="4">
        <f>IF($F12&lt;70,ROUNDDOWN(H12*$L$9,0),0)</f>
        <v>720</v>
      </c>
      <c r="M12" s="25" t="str">
        <f t="shared" ref="M12:M43" si="2">IF($D$7="", 0, IF($D$7="申請有", ROUNDDOWN(G12*$M$9, 0), "-"))</f>
        <v>-</v>
      </c>
      <c r="N12" s="25" t="str">
        <f t="shared" ref="N12:N43" si="3">IF($D$7="", 0, IF($D$7="申請有", ROUNDDOWN(G12*$N$9, 0), "-"))</f>
        <v>-</v>
      </c>
      <c r="O12" s="37">
        <f>SUM(I12:N12)</f>
        <v>28930</v>
      </c>
    </row>
    <row r="13" spans="2:15" s="43" customFormat="1">
      <c r="B13" s="159">
        <v>2</v>
      </c>
      <c r="C13" s="143" t="s">
        <v>44</v>
      </c>
      <c r="D13" s="143" t="s">
        <v>46</v>
      </c>
      <c r="E13" s="104" t="s">
        <v>45</v>
      </c>
      <c r="F13" s="104">
        <v>30</v>
      </c>
      <c r="G13" s="37">
        <v>100000</v>
      </c>
      <c r="H13" s="37">
        <f t="shared" ref="H13:H71" si="4">IF(G13&gt;1500000,1500000,ROUNDDOWN(G13,-3))</f>
        <v>100000</v>
      </c>
      <c r="I13" s="4">
        <f t="shared" si="1"/>
        <v>4955</v>
      </c>
      <c r="J13" s="25">
        <f t="shared" ref="J13:J71" si="5">ROUNDDOWN(IF(AND($F13&gt;=40, $F13&lt;=64), IF($D13="令和8年4月",  IF(OR($J$10="-", $J$10=""), $H13*$J$9,$H13*$J$10),$H13*$J$9) ),0)</f>
        <v>0</v>
      </c>
      <c r="K13" s="4">
        <f t="shared" ref="K13:K71" si="6">IF($F13&lt;70,ROUNDDOWN(H13*$K$9/2,0),0)</f>
        <v>9150</v>
      </c>
      <c r="L13" s="4">
        <f t="shared" ref="L13:L71" si="7">IF($F13&lt;70,ROUNDDOWN(H13*$L$9,0),0)</f>
        <v>360</v>
      </c>
      <c r="M13" s="25" t="str">
        <f t="shared" si="2"/>
        <v>-</v>
      </c>
      <c r="N13" s="25" t="str">
        <f t="shared" si="3"/>
        <v>-</v>
      </c>
      <c r="O13" s="37">
        <f t="shared" ref="O13:O71" si="8">SUM(I13:N13)</f>
        <v>14465</v>
      </c>
    </row>
    <row r="14" spans="2:15" s="43" customFormat="1">
      <c r="B14" s="159">
        <v>3</v>
      </c>
      <c r="C14" s="143" t="s">
        <v>46</v>
      </c>
      <c r="D14" s="143" t="s">
        <v>47</v>
      </c>
      <c r="E14" s="104" t="s">
        <v>45</v>
      </c>
      <c r="F14" s="104">
        <v>30</v>
      </c>
      <c r="G14" s="37">
        <v>50000</v>
      </c>
      <c r="H14" s="37">
        <f t="shared" si="4"/>
        <v>50000</v>
      </c>
      <c r="I14" s="4">
        <f t="shared" si="1"/>
        <v>2477</v>
      </c>
      <c r="J14" s="25">
        <f t="shared" si="5"/>
        <v>0</v>
      </c>
      <c r="K14" s="4">
        <f t="shared" si="6"/>
        <v>4575</v>
      </c>
      <c r="L14" s="4">
        <f t="shared" si="7"/>
        <v>180</v>
      </c>
      <c r="M14" s="25" t="str">
        <f t="shared" si="2"/>
        <v>-</v>
      </c>
      <c r="N14" s="25" t="str">
        <f t="shared" si="3"/>
        <v>-</v>
      </c>
      <c r="O14" s="37">
        <f t="shared" si="8"/>
        <v>7232</v>
      </c>
    </row>
    <row r="15" spans="2:15" s="43" customFormat="1">
      <c r="B15" s="159">
        <v>4</v>
      </c>
      <c r="C15" s="143" t="s">
        <v>43</v>
      </c>
      <c r="D15" s="143" t="s">
        <v>44</v>
      </c>
      <c r="E15" s="104" t="s">
        <v>48</v>
      </c>
      <c r="F15" s="104">
        <v>40</v>
      </c>
      <c r="G15" s="37">
        <v>155600</v>
      </c>
      <c r="H15" s="37">
        <f t="shared" si="4"/>
        <v>155000</v>
      </c>
      <c r="I15" s="4">
        <f t="shared" si="1"/>
        <v>7680</v>
      </c>
      <c r="J15" s="25">
        <f t="shared" si="5"/>
        <v>1232</v>
      </c>
      <c r="K15" s="4">
        <f t="shared" si="6"/>
        <v>14182</v>
      </c>
      <c r="L15" s="4">
        <f t="shared" si="7"/>
        <v>558</v>
      </c>
      <c r="M15" s="25" t="str">
        <f t="shared" si="2"/>
        <v>-</v>
      </c>
      <c r="N15" s="25" t="str">
        <f t="shared" si="3"/>
        <v>-</v>
      </c>
      <c r="O15" s="37">
        <f t="shared" si="8"/>
        <v>23652</v>
      </c>
    </row>
    <row r="16" spans="2:15" s="43" customFormat="1">
      <c r="B16" s="159">
        <v>5</v>
      </c>
      <c r="C16" s="143" t="s">
        <v>44</v>
      </c>
      <c r="D16" s="143" t="s">
        <v>46</v>
      </c>
      <c r="E16" s="104" t="s">
        <v>48</v>
      </c>
      <c r="F16" s="104">
        <v>40</v>
      </c>
      <c r="G16" s="37">
        <v>100000</v>
      </c>
      <c r="H16" s="37">
        <f t="shared" si="4"/>
        <v>100000</v>
      </c>
      <c r="I16" s="4">
        <f t="shared" si="1"/>
        <v>4955</v>
      </c>
      <c r="J16" s="25">
        <f t="shared" si="5"/>
        <v>795</v>
      </c>
      <c r="K16" s="4">
        <f t="shared" si="6"/>
        <v>9150</v>
      </c>
      <c r="L16" s="4">
        <f t="shared" si="7"/>
        <v>360</v>
      </c>
      <c r="M16" s="25" t="str">
        <f t="shared" si="2"/>
        <v>-</v>
      </c>
      <c r="N16" s="25" t="str">
        <f t="shared" si="3"/>
        <v>-</v>
      </c>
      <c r="O16" s="37">
        <f t="shared" si="8"/>
        <v>15260</v>
      </c>
    </row>
    <row r="17" spans="2:15" s="43" customFormat="1">
      <c r="B17" s="159">
        <v>6</v>
      </c>
      <c r="C17" s="143" t="s">
        <v>46</v>
      </c>
      <c r="D17" s="143" t="s">
        <v>47</v>
      </c>
      <c r="E17" s="104" t="s">
        <v>48</v>
      </c>
      <c r="F17" s="104">
        <v>40</v>
      </c>
      <c r="G17" s="37">
        <v>100500</v>
      </c>
      <c r="H17" s="37">
        <f t="shared" si="4"/>
        <v>100000</v>
      </c>
      <c r="I17" s="4">
        <f t="shared" si="1"/>
        <v>4955</v>
      </c>
      <c r="J17" s="25">
        <f t="shared" si="5"/>
        <v>795</v>
      </c>
      <c r="K17" s="4">
        <f t="shared" si="6"/>
        <v>9150</v>
      </c>
      <c r="L17" s="4">
        <f t="shared" si="7"/>
        <v>360</v>
      </c>
      <c r="M17" s="25" t="str">
        <f t="shared" si="2"/>
        <v>-</v>
      </c>
      <c r="N17" s="25" t="str">
        <f t="shared" si="3"/>
        <v>-</v>
      </c>
      <c r="O17" s="37">
        <f t="shared" si="8"/>
        <v>15260</v>
      </c>
    </row>
    <row r="18" spans="2:15" s="43" customFormat="1">
      <c r="B18" s="159">
        <v>7</v>
      </c>
      <c r="C18" s="143" t="s">
        <v>49</v>
      </c>
      <c r="D18" s="143" t="s">
        <v>50</v>
      </c>
      <c r="E18" s="104" t="s">
        <v>51</v>
      </c>
      <c r="F18" s="104">
        <v>70</v>
      </c>
      <c r="G18" s="37">
        <v>100000</v>
      </c>
      <c r="H18" s="37">
        <f t="shared" si="4"/>
        <v>100000</v>
      </c>
      <c r="I18" s="4">
        <f t="shared" si="1"/>
        <v>4955</v>
      </c>
      <c r="J18" s="25">
        <f t="shared" si="5"/>
        <v>0</v>
      </c>
      <c r="K18" s="4">
        <f t="shared" si="6"/>
        <v>0</v>
      </c>
      <c r="L18" s="4">
        <f t="shared" si="7"/>
        <v>0</v>
      </c>
      <c r="M18" s="25" t="str">
        <f t="shared" si="2"/>
        <v>-</v>
      </c>
      <c r="N18" s="25" t="str">
        <f t="shared" si="3"/>
        <v>-</v>
      </c>
      <c r="O18" s="37">
        <f t="shared" si="8"/>
        <v>4955</v>
      </c>
    </row>
    <row r="19" spans="2:15" s="43" customFormat="1">
      <c r="B19" s="159">
        <v>8</v>
      </c>
      <c r="C19" s="23"/>
      <c r="D19" s="23"/>
      <c r="E19" s="159"/>
      <c r="F19" s="159"/>
      <c r="G19" s="37"/>
      <c r="H19" s="37">
        <f t="shared" si="4"/>
        <v>0</v>
      </c>
      <c r="I19" s="4">
        <f t="shared" si="1"/>
        <v>0</v>
      </c>
      <c r="J19" s="25">
        <f t="shared" si="5"/>
        <v>0</v>
      </c>
      <c r="K19" s="4">
        <f t="shared" si="6"/>
        <v>0</v>
      </c>
      <c r="L19" s="4">
        <f t="shared" si="7"/>
        <v>0</v>
      </c>
      <c r="M19" s="25" t="str">
        <f t="shared" si="2"/>
        <v>-</v>
      </c>
      <c r="N19" s="25" t="str">
        <f t="shared" si="3"/>
        <v>-</v>
      </c>
      <c r="O19" s="37">
        <f t="shared" si="8"/>
        <v>0</v>
      </c>
    </row>
    <row r="20" spans="2:15" s="43" customFormat="1">
      <c r="B20" s="159">
        <v>9</v>
      </c>
      <c r="C20" s="23"/>
      <c r="D20" s="23"/>
      <c r="E20" s="159"/>
      <c r="F20" s="159"/>
      <c r="G20" s="37"/>
      <c r="H20" s="37">
        <f t="shared" si="4"/>
        <v>0</v>
      </c>
      <c r="I20" s="4">
        <f t="shared" si="1"/>
        <v>0</v>
      </c>
      <c r="J20" s="25">
        <f t="shared" si="5"/>
        <v>0</v>
      </c>
      <c r="K20" s="4">
        <f t="shared" si="6"/>
        <v>0</v>
      </c>
      <c r="L20" s="4">
        <f t="shared" si="7"/>
        <v>0</v>
      </c>
      <c r="M20" s="25" t="str">
        <f t="shared" si="2"/>
        <v>-</v>
      </c>
      <c r="N20" s="25" t="str">
        <f t="shared" si="3"/>
        <v>-</v>
      </c>
      <c r="O20" s="37">
        <f t="shared" si="8"/>
        <v>0</v>
      </c>
    </row>
    <row r="21" spans="2:15" s="43" customFormat="1">
      <c r="B21" s="159">
        <v>10</v>
      </c>
      <c r="C21" s="23"/>
      <c r="D21" s="23"/>
      <c r="E21" s="159"/>
      <c r="F21" s="159"/>
      <c r="G21" s="37"/>
      <c r="H21" s="37">
        <f t="shared" si="4"/>
        <v>0</v>
      </c>
      <c r="I21" s="4">
        <f t="shared" si="1"/>
        <v>0</v>
      </c>
      <c r="J21" s="25">
        <f t="shared" si="5"/>
        <v>0</v>
      </c>
      <c r="K21" s="4">
        <f t="shared" si="6"/>
        <v>0</v>
      </c>
      <c r="L21" s="4">
        <f t="shared" si="7"/>
        <v>0</v>
      </c>
      <c r="M21" s="25" t="str">
        <f t="shared" si="2"/>
        <v>-</v>
      </c>
      <c r="N21" s="25" t="str">
        <f t="shared" si="3"/>
        <v>-</v>
      </c>
      <c r="O21" s="37">
        <f t="shared" si="8"/>
        <v>0</v>
      </c>
    </row>
    <row r="22" spans="2:15" s="43" customFormat="1">
      <c r="B22" s="159">
        <v>11</v>
      </c>
      <c r="C22" s="23"/>
      <c r="D22" s="23"/>
      <c r="E22" s="159"/>
      <c r="F22" s="159"/>
      <c r="G22" s="37"/>
      <c r="H22" s="37">
        <f t="shared" si="4"/>
        <v>0</v>
      </c>
      <c r="I22" s="4">
        <f t="shared" si="1"/>
        <v>0</v>
      </c>
      <c r="J22" s="25">
        <f t="shared" si="5"/>
        <v>0</v>
      </c>
      <c r="K22" s="4">
        <f t="shared" si="6"/>
        <v>0</v>
      </c>
      <c r="L22" s="4">
        <f t="shared" si="7"/>
        <v>0</v>
      </c>
      <c r="M22" s="25" t="str">
        <f t="shared" si="2"/>
        <v>-</v>
      </c>
      <c r="N22" s="25" t="str">
        <f t="shared" si="3"/>
        <v>-</v>
      </c>
      <c r="O22" s="37">
        <f t="shared" si="8"/>
        <v>0</v>
      </c>
    </row>
    <row r="23" spans="2:15" s="43" customFormat="1">
      <c r="B23" s="159">
        <v>12</v>
      </c>
      <c r="C23" s="23"/>
      <c r="D23" s="23"/>
      <c r="E23" s="159"/>
      <c r="F23" s="159"/>
      <c r="G23" s="37"/>
      <c r="H23" s="37">
        <f t="shared" si="4"/>
        <v>0</v>
      </c>
      <c r="I23" s="4">
        <f t="shared" si="1"/>
        <v>0</v>
      </c>
      <c r="J23" s="25">
        <f t="shared" si="5"/>
        <v>0</v>
      </c>
      <c r="K23" s="4">
        <f t="shared" si="6"/>
        <v>0</v>
      </c>
      <c r="L23" s="4">
        <f t="shared" si="7"/>
        <v>0</v>
      </c>
      <c r="M23" s="25" t="str">
        <f t="shared" si="2"/>
        <v>-</v>
      </c>
      <c r="N23" s="25" t="str">
        <f t="shared" si="3"/>
        <v>-</v>
      </c>
      <c r="O23" s="37">
        <f t="shared" si="8"/>
        <v>0</v>
      </c>
    </row>
    <row r="24" spans="2:15" s="43" customFormat="1">
      <c r="B24" s="159">
        <v>13</v>
      </c>
      <c r="C24" s="23"/>
      <c r="D24" s="23"/>
      <c r="E24" s="159"/>
      <c r="F24" s="159"/>
      <c r="G24" s="37"/>
      <c r="H24" s="37">
        <f t="shared" si="4"/>
        <v>0</v>
      </c>
      <c r="I24" s="4">
        <f t="shared" si="1"/>
        <v>0</v>
      </c>
      <c r="J24" s="25">
        <f t="shared" si="5"/>
        <v>0</v>
      </c>
      <c r="K24" s="4">
        <f t="shared" si="6"/>
        <v>0</v>
      </c>
      <c r="L24" s="4">
        <f t="shared" si="7"/>
        <v>0</v>
      </c>
      <c r="M24" s="25" t="str">
        <f t="shared" si="2"/>
        <v>-</v>
      </c>
      <c r="N24" s="25" t="str">
        <f t="shared" si="3"/>
        <v>-</v>
      </c>
      <c r="O24" s="37">
        <f t="shared" si="8"/>
        <v>0</v>
      </c>
    </row>
    <row r="25" spans="2:15" s="43" customFormat="1">
      <c r="B25" s="159">
        <v>14</v>
      </c>
      <c r="C25" s="23"/>
      <c r="D25" s="23"/>
      <c r="E25" s="159"/>
      <c r="F25" s="159"/>
      <c r="G25" s="37"/>
      <c r="H25" s="37">
        <f t="shared" si="4"/>
        <v>0</v>
      </c>
      <c r="I25" s="4">
        <f t="shared" si="1"/>
        <v>0</v>
      </c>
      <c r="J25" s="25">
        <f t="shared" si="5"/>
        <v>0</v>
      </c>
      <c r="K25" s="4">
        <f t="shared" si="6"/>
        <v>0</v>
      </c>
      <c r="L25" s="4">
        <f t="shared" si="7"/>
        <v>0</v>
      </c>
      <c r="M25" s="25" t="str">
        <f t="shared" si="2"/>
        <v>-</v>
      </c>
      <c r="N25" s="25" t="str">
        <f t="shared" si="3"/>
        <v>-</v>
      </c>
      <c r="O25" s="37">
        <f t="shared" si="8"/>
        <v>0</v>
      </c>
    </row>
    <row r="26" spans="2:15" s="43" customFormat="1">
      <c r="B26" s="159">
        <v>15</v>
      </c>
      <c r="C26" s="23"/>
      <c r="D26" s="23"/>
      <c r="E26" s="159"/>
      <c r="F26" s="159"/>
      <c r="G26" s="37"/>
      <c r="H26" s="37">
        <f t="shared" si="4"/>
        <v>0</v>
      </c>
      <c r="I26" s="4">
        <f t="shared" si="1"/>
        <v>0</v>
      </c>
      <c r="J26" s="25">
        <f t="shared" si="5"/>
        <v>0</v>
      </c>
      <c r="K26" s="4">
        <f t="shared" si="6"/>
        <v>0</v>
      </c>
      <c r="L26" s="4">
        <f t="shared" si="7"/>
        <v>0</v>
      </c>
      <c r="M26" s="25" t="str">
        <f t="shared" si="2"/>
        <v>-</v>
      </c>
      <c r="N26" s="25" t="str">
        <f t="shared" si="3"/>
        <v>-</v>
      </c>
      <c r="O26" s="37">
        <f t="shared" si="8"/>
        <v>0</v>
      </c>
    </row>
    <row r="27" spans="2:15" s="43" customFormat="1">
      <c r="B27" s="159">
        <v>16</v>
      </c>
      <c r="C27" s="23"/>
      <c r="D27" s="23"/>
      <c r="E27" s="159"/>
      <c r="F27" s="159"/>
      <c r="G27" s="37"/>
      <c r="H27" s="37">
        <f t="shared" si="4"/>
        <v>0</v>
      </c>
      <c r="I27" s="4">
        <f t="shared" si="1"/>
        <v>0</v>
      </c>
      <c r="J27" s="25">
        <f t="shared" si="5"/>
        <v>0</v>
      </c>
      <c r="K27" s="4">
        <f t="shared" si="6"/>
        <v>0</v>
      </c>
      <c r="L27" s="4">
        <f t="shared" si="7"/>
        <v>0</v>
      </c>
      <c r="M27" s="25" t="str">
        <f t="shared" si="2"/>
        <v>-</v>
      </c>
      <c r="N27" s="25" t="str">
        <f t="shared" si="3"/>
        <v>-</v>
      </c>
      <c r="O27" s="37">
        <f t="shared" si="8"/>
        <v>0</v>
      </c>
    </row>
    <row r="28" spans="2:15" s="43" customFormat="1">
      <c r="B28" s="159">
        <v>17</v>
      </c>
      <c r="C28" s="23"/>
      <c r="D28" s="23"/>
      <c r="E28" s="159"/>
      <c r="F28" s="159"/>
      <c r="G28" s="37"/>
      <c r="H28" s="37">
        <f t="shared" si="4"/>
        <v>0</v>
      </c>
      <c r="I28" s="4">
        <f t="shared" si="1"/>
        <v>0</v>
      </c>
      <c r="J28" s="25">
        <f t="shared" si="5"/>
        <v>0</v>
      </c>
      <c r="K28" s="4">
        <f t="shared" si="6"/>
        <v>0</v>
      </c>
      <c r="L28" s="4">
        <f t="shared" si="7"/>
        <v>0</v>
      </c>
      <c r="M28" s="25" t="str">
        <f t="shared" si="2"/>
        <v>-</v>
      </c>
      <c r="N28" s="25" t="str">
        <f t="shared" si="3"/>
        <v>-</v>
      </c>
      <c r="O28" s="37">
        <f t="shared" si="8"/>
        <v>0</v>
      </c>
    </row>
    <row r="29" spans="2:15" s="43" customFormat="1">
      <c r="B29" s="159">
        <v>18</v>
      </c>
      <c r="C29" s="23"/>
      <c r="D29" s="23"/>
      <c r="E29" s="159"/>
      <c r="F29" s="159"/>
      <c r="G29" s="37"/>
      <c r="H29" s="37">
        <f t="shared" si="4"/>
        <v>0</v>
      </c>
      <c r="I29" s="4">
        <f t="shared" si="1"/>
        <v>0</v>
      </c>
      <c r="J29" s="25">
        <f t="shared" si="5"/>
        <v>0</v>
      </c>
      <c r="K29" s="4">
        <f t="shared" si="6"/>
        <v>0</v>
      </c>
      <c r="L29" s="4">
        <f t="shared" si="7"/>
        <v>0</v>
      </c>
      <c r="M29" s="25" t="str">
        <f t="shared" si="2"/>
        <v>-</v>
      </c>
      <c r="N29" s="25" t="str">
        <f t="shared" si="3"/>
        <v>-</v>
      </c>
      <c r="O29" s="37">
        <f t="shared" si="8"/>
        <v>0</v>
      </c>
    </row>
    <row r="30" spans="2:15" s="43" customFormat="1">
      <c r="B30" s="159">
        <v>19</v>
      </c>
      <c r="C30" s="23"/>
      <c r="D30" s="23"/>
      <c r="E30" s="159"/>
      <c r="F30" s="159"/>
      <c r="G30" s="37"/>
      <c r="H30" s="37">
        <f t="shared" si="4"/>
        <v>0</v>
      </c>
      <c r="I30" s="4">
        <f t="shared" si="1"/>
        <v>0</v>
      </c>
      <c r="J30" s="25">
        <f t="shared" si="5"/>
        <v>0</v>
      </c>
      <c r="K30" s="4">
        <f t="shared" si="6"/>
        <v>0</v>
      </c>
      <c r="L30" s="4">
        <f t="shared" si="7"/>
        <v>0</v>
      </c>
      <c r="M30" s="25" t="str">
        <f t="shared" si="2"/>
        <v>-</v>
      </c>
      <c r="N30" s="25" t="str">
        <f t="shared" si="3"/>
        <v>-</v>
      </c>
      <c r="O30" s="37">
        <f t="shared" si="8"/>
        <v>0</v>
      </c>
    </row>
    <row r="31" spans="2:15" s="43" customFormat="1">
      <c r="B31" s="159">
        <v>20</v>
      </c>
      <c r="C31" s="23"/>
      <c r="D31" s="23"/>
      <c r="E31" s="159"/>
      <c r="F31" s="159"/>
      <c r="G31" s="37"/>
      <c r="H31" s="37">
        <f t="shared" si="4"/>
        <v>0</v>
      </c>
      <c r="I31" s="4">
        <f t="shared" si="1"/>
        <v>0</v>
      </c>
      <c r="J31" s="25">
        <f t="shared" si="5"/>
        <v>0</v>
      </c>
      <c r="K31" s="4">
        <f t="shared" si="6"/>
        <v>0</v>
      </c>
      <c r="L31" s="4">
        <f t="shared" si="7"/>
        <v>0</v>
      </c>
      <c r="M31" s="25" t="str">
        <f t="shared" si="2"/>
        <v>-</v>
      </c>
      <c r="N31" s="25" t="str">
        <f t="shared" si="3"/>
        <v>-</v>
      </c>
      <c r="O31" s="37">
        <f t="shared" si="8"/>
        <v>0</v>
      </c>
    </row>
    <row r="32" spans="2:15" s="43" customFormat="1">
      <c r="B32" s="159">
        <v>21</v>
      </c>
      <c r="C32" s="23"/>
      <c r="D32" s="23"/>
      <c r="E32" s="159"/>
      <c r="F32" s="159"/>
      <c r="G32" s="37"/>
      <c r="H32" s="37">
        <f t="shared" si="4"/>
        <v>0</v>
      </c>
      <c r="I32" s="4">
        <f t="shared" si="1"/>
        <v>0</v>
      </c>
      <c r="J32" s="25">
        <f t="shared" si="5"/>
        <v>0</v>
      </c>
      <c r="K32" s="4">
        <f t="shared" si="6"/>
        <v>0</v>
      </c>
      <c r="L32" s="4">
        <f t="shared" si="7"/>
        <v>0</v>
      </c>
      <c r="M32" s="25" t="str">
        <f t="shared" si="2"/>
        <v>-</v>
      </c>
      <c r="N32" s="25" t="str">
        <f t="shared" si="3"/>
        <v>-</v>
      </c>
      <c r="O32" s="37">
        <f t="shared" si="8"/>
        <v>0</v>
      </c>
    </row>
    <row r="33" spans="2:15" s="43" customFormat="1">
      <c r="B33" s="159">
        <v>22</v>
      </c>
      <c r="C33" s="23"/>
      <c r="D33" s="23"/>
      <c r="E33" s="159"/>
      <c r="F33" s="159"/>
      <c r="G33" s="37"/>
      <c r="H33" s="37">
        <f t="shared" si="4"/>
        <v>0</v>
      </c>
      <c r="I33" s="4">
        <f t="shared" si="1"/>
        <v>0</v>
      </c>
      <c r="J33" s="25">
        <f t="shared" si="5"/>
        <v>0</v>
      </c>
      <c r="K33" s="4">
        <f t="shared" si="6"/>
        <v>0</v>
      </c>
      <c r="L33" s="4">
        <f t="shared" si="7"/>
        <v>0</v>
      </c>
      <c r="M33" s="25" t="str">
        <f t="shared" si="2"/>
        <v>-</v>
      </c>
      <c r="N33" s="25" t="str">
        <f t="shared" si="3"/>
        <v>-</v>
      </c>
      <c r="O33" s="37">
        <f t="shared" si="8"/>
        <v>0</v>
      </c>
    </row>
    <row r="34" spans="2:15" s="43" customFormat="1">
      <c r="B34" s="159">
        <v>23</v>
      </c>
      <c r="C34" s="23"/>
      <c r="D34" s="23"/>
      <c r="E34" s="159"/>
      <c r="F34" s="159"/>
      <c r="G34" s="37"/>
      <c r="H34" s="37">
        <f t="shared" si="4"/>
        <v>0</v>
      </c>
      <c r="I34" s="4">
        <f t="shared" si="1"/>
        <v>0</v>
      </c>
      <c r="J34" s="25">
        <f t="shared" si="5"/>
        <v>0</v>
      </c>
      <c r="K34" s="4">
        <f t="shared" si="6"/>
        <v>0</v>
      </c>
      <c r="L34" s="4">
        <f t="shared" si="7"/>
        <v>0</v>
      </c>
      <c r="M34" s="25" t="str">
        <f t="shared" si="2"/>
        <v>-</v>
      </c>
      <c r="N34" s="25" t="str">
        <f t="shared" si="3"/>
        <v>-</v>
      </c>
      <c r="O34" s="37">
        <f t="shared" si="8"/>
        <v>0</v>
      </c>
    </row>
    <row r="35" spans="2:15" s="43" customFormat="1">
      <c r="B35" s="159">
        <v>24</v>
      </c>
      <c r="C35" s="23"/>
      <c r="D35" s="23"/>
      <c r="E35" s="159"/>
      <c r="F35" s="159"/>
      <c r="G35" s="37"/>
      <c r="H35" s="37">
        <f t="shared" si="4"/>
        <v>0</v>
      </c>
      <c r="I35" s="4">
        <f t="shared" si="1"/>
        <v>0</v>
      </c>
      <c r="J35" s="25">
        <f t="shared" si="5"/>
        <v>0</v>
      </c>
      <c r="K35" s="4">
        <f t="shared" si="6"/>
        <v>0</v>
      </c>
      <c r="L35" s="4">
        <f t="shared" si="7"/>
        <v>0</v>
      </c>
      <c r="M35" s="25" t="str">
        <f t="shared" si="2"/>
        <v>-</v>
      </c>
      <c r="N35" s="25" t="str">
        <f t="shared" si="3"/>
        <v>-</v>
      </c>
      <c r="O35" s="37">
        <f t="shared" si="8"/>
        <v>0</v>
      </c>
    </row>
    <row r="36" spans="2:15" s="43" customFormat="1">
      <c r="B36" s="159">
        <v>25</v>
      </c>
      <c r="C36" s="23"/>
      <c r="D36" s="23"/>
      <c r="E36" s="159"/>
      <c r="F36" s="159"/>
      <c r="G36" s="37"/>
      <c r="H36" s="37">
        <f t="shared" si="4"/>
        <v>0</v>
      </c>
      <c r="I36" s="4">
        <f t="shared" si="1"/>
        <v>0</v>
      </c>
      <c r="J36" s="25">
        <f t="shared" si="5"/>
        <v>0</v>
      </c>
      <c r="K36" s="4">
        <f t="shared" si="6"/>
        <v>0</v>
      </c>
      <c r="L36" s="4">
        <f t="shared" si="7"/>
        <v>0</v>
      </c>
      <c r="M36" s="25" t="str">
        <f t="shared" si="2"/>
        <v>-</v>
      </c>
      <c r="N36" s="25" t="str">
        <f t="shared" si="3"/>
        <v>-</v>
      </c>
      <c r="O36" s="37">
        <f t="shared" si="8"/>
        <v>0</v>
      </c>
    </row>
    <row r="37" spans="2:15" s="43" customFormat="1">
      <c r="B37" s="159">
        <v>26</v>
      </c>
      <c r="C37" s="23"/>
      <c r="D37" s="23"/>
      <c r="E37" s="159"/>
      <c r="F37" s="159"/>
      <c r="G37" s="37"/>
      <c r="H37" s="37">
        <f t="shared" si="4"/>
        <v>0</v>
      </c>
      <c r="I37" s="4">
        <f t="shared" si="1"/>
        <v>0</v>
      </c>
      <c r="J37" s="25">
        <f t="shared" si="5"/>
        <v>0</v>
      </c>
      <c r="K37" s="4">
        <f t="shared" si="6"/>
        <v>0</v>
      </c>
      <c r="L37" s="4">
        <f t="shared" si="7"/>
        <v>0</v>
      </c>
      <c r="M37" s="25" t="str">
        <f t="shared" si="2"/>
        <v>-</v>
      </c>
      <c r="N37" s="25" t="str">
        <f t="shared" si="3"/>
        <v>-</v>
      </c>
      <c r="O37" s="37">
        <f t="shared" si="8"/>
        <v>0</v>
      </c>
    </row>
    <row r="38" spans="2:15" s="43" customFormat="1">
      <c r="B38" s="159">
        <v>27</v>
      </c>
      <c r="C38" s="23"/>
      <c r="D38" s="23"/>
      <c r="E38" s="159"/>
      <c r="F38" s="159"/>
      <c r="G38" s="37"/>
      <c r="H38" s="37">
        <f t="shared" si="4"/>
        <v>0</v>
      </c>
      <c r="I38" s="4">
        <f t="shared" si="1"/>
        <v>0</v>
      </c>
      <c r="J38" s="25">
        <f t="shared" si="5"/>
        <v>0</v>
      </c>
      <c r="K38" s="4">
        <f t="shared" si="6"/>
        <v>0</v>
      </c>
      <c r="L38" s="4">
        <f t="shared" si="7"/>
        <v>0</v>
      </c>
      <c r="M38" s="25" t="str">
        <f t="shared" si="2"/>
        <v>-</v>
      </c>
      <c r="N38" s="25" t="str">
        <f t="shared" si="3"/>
        <v>-</v>
      </c>
      <c r="O38" s="37">
        <f t="shared" si="8"/>
        <v>0</v>
      </c>
    </row>
    <row r="39" spans="2:15" s="43" customFormat="1">
      <c r="B39" s="159">
        <v>28</v>
      </c>
      <c r="C39" s="23"/>
      <c r="D39" s="23"/>
      <c r="E39" s="159"/>
      <c r="F39" s="159"/>
      <c r="G39" s="37"/>
      <c r="H39" s="37">
        <f t="shared" si="4"/>
        <v>0</v>
      </c>
      <c r="I39" s="4">
        <f t="shared" si="1"/>
        <v>0</v>
      </c>
      <c r="J39" s="25">
        <f t="shared" si="5"/>
        <v>0</v>
      </c>
      <c r="K39" s="4">
        <f t="shared" si="6"/>
        <v>0</v>
      </c>
      <c r="L39" s="4">
        <f t="shared" si="7"/>
        <v>0</v>
      </c>
      <c r="M39" s="25" t="str">
        <f t="shared" si="2"/>
        <v>-</v>
      </c>
      <c r="N39" s="25" t="str">
        <f t="shared" si="3"/>
        <v>-</v>
      </c>
      <c r="O39" s="37">
        <f t="shared" si="8"/>
        <v>0</v>
      </c>
    </row>
    <row r="40" spans="2:15" s="43" customFormat="1">
      <c r="B40" s="159">
        <v>29</v>
      </c>
      <c r="C40" s="23"/>
      <c r="D40" s="23"/>
      <c r="E40" s="159"/>
      <c r="F40" s="159"/>
      <c r="G40" s="37"/>
      <c r="H40" s="37">
        <f t="shared" si="4"/>
        <v>0</v>
      </c>
      <c r="I40" s="4">
        <f t="shared" si="1"/>
        <v>0</v>
      </c>
      <c r="J40" s="25">
        <f t="shared" si="5"/>
        <v>0</v>
      </c>
      <c r="K40" s="4">
        <f t="shared" si="6"/>
        <v>0</v>
      </c>
      <c r="L40" s="4">
        <f t="shared" si="7"/>
        <v>0</v>
      </c>
      <c r="M40" s="25" t="str">
        <f t="shared" si="2"/>
        <v>-</v>
      </c>
      <c r="N40" s="25" t="str">
        <f t="shared" si="3"/>
        <v>-</v>
      </c>
      <c r="O40" s="37">
        <f t="shared" si="8"/>
        <v>0</v>
      </c>
    </row>
    <row r="41" spans="2:15" s="43" customFormat="1">
      <c r="B41" s="159">
        <v>30</v>
      </c>
      <c r="C41" s="23"/>
      <c r="D41" s="23"/>
      <c r="E41" s="159"/>
      <c r="F41" s="159"/>
      <c r="G41" s="37"/>
      <c r="H41" s="37">
        <f t="shared" si="4"/>
        <v>0</v>
      </c>
      <c r="I41" s="4">
        <f t="shared" si="1"/>
        <v>0</v>
      </c>
      <c r="J41" s="25">
        <f t="shared" si="5"/>
        <v>0</v>
      </c>
      <c r="K41" s="4">
        <f t="shared" si="6"/>
        <v>0</v>
      </c>
      <c r="L41" s="4">
        <f t="shared" si="7"/>
        <v>0</v>
      </c>
      <c r="M41" s="25" t="str">
        <f t="shared" si="2"/>
        <v>-</v>
      </c>
      <c r="N41" s="25" t="str">
        <f t="shared" si="3"/>
        <v>-</v>
      </c>
      <c r="O41" s="37">
        <f t="shared" si="8"/>
        <v>0</v>
      </c>
    </row>
    <row r="42" spans="2:15" s="43" customFormat="1">
      <c r="B42" s="159">
        <v>31</v>
      </c>
      <c r="C42" s="23"/>
      <c r="D42" s="23"/>
      <c r="E42" s="159"/>
      <c r="F42" s="159"/>
      <c r="G42" s="37"/>
      <c r="H42" s="37">
        <f t="shared" si="4"/>
        <v>0</v>
      </c>
      <c r="I42" s="4">
        <f t="shared" si="1"/>
        <v>0</v>
      </c>
      <c r="J42" s="25">
        <f t="shared" si="5"/>
        <v>0</v>
      </c>
      <c r="K42" s="4">
        <f t="shared" si="6"/>
        <v>0</v>
      </c>
      <c r="L42" s="4">
        <f t="shared" si="7"/>
        <v>0</v>
      </c>
      <c r="M42" s="25" t="str">
        <f t="shared" si="2"/>
        <v>-</v>
      </c>
      <c r="N42" s="25" t="str">
        <f t="shared" si="3"/>
        <v>-</v>
      </c>
      <c r="O42" s="37">
        <f t="shared" si="8"/>
        <v>0</v>
      </c>
    </row>
    <row r="43" spans="2:15" s="43" customFormat="1">
      <c r="B43" s="159">
        <v>32</v>
      </c>
      <c r="C43" s="23"/>
      <c r="D43" s="23"/>
      <c r="E43" s="159"/>
      <c r="F43" s="159"/>
      <c r="G43" s="37"/>
      <c r="H43" s="37">
        <f t="shared" si="4"/>
        <v>0</v>
      </c>
      <c r="I43" s="4">
        <f t="shared" si="1"/>
        <v>0</v>
      </c>
      <c r="J43" s="25">
        <f t="shared" si="5"/>
        <v>0</v>
      </c>
      <c r="K43" s="4">
        <f t="shared" si="6"/>
        <v>0</v>
      </c>
      <c r="L43" s="4">
        <f t="shared" si="7"/>
        <v>0</v>
      </c>
      <c r="M43" s="25" t="str">
        <f t="shared" si="2"/>
        <v>-</v>
      </c>
      <c r="N43" s="25" t="str">
        <f t="shared" si="3"/>
        <v>-</v>
      </c>
      <c r="O43" s="37">
        <f t="shared" si="8"/>
        <v>0</v>
      </c>
    </row>
    <row r="44" spans="2:15" s="43" customFormat="1">
      <c r="B44" s="159">
        <v>33</v>
      </c>
      <c r="C44" s="23"/>
      <c r="D44" s="23"/>
      <c r="E44" s="159"/>
      <c r="F44" s="159"/>
      <c r="G44" s="37"/>
      <c r="H44" s="37">
        <f t="shared" si="4"/>
        <v>0</v>
      </c>
      <c r="I44" s="4">
        <f t="shared" ref="I44:I71" si="9">ROUNDDOWN(IF(OR($I$9=""), 0, IF($D44="令和8年4月", IF(OR($I$10="-", $I$10=""), $H44*$I$9, $H44*$I$10), $H44*$I$9)), 0)</f>
        <v>0</v>
      </c>
      <c r="J44" s="25">
        <f t="shared" si="5"/>
        <v>0</v>
      </c>
      <c r="K44" s="4">
        <f t="shared" si="6"/>
        <v>0</v>
      </c>
      <c r="L44" s="4">
        <f t="shared" si="7"/>
        <v>0</v>
      </c>
      <c r="M44" s="25" t="str">
        <f t="shared" ref="M44:M71" si="10">IF($D$7="", 0, IF($D$7="申請有", ROUNDDOWN(G44*$M$9, 0), "-"))</f>
        <v>-</v>
      </c>
      <c r="N44" s="25" t="str">
        <f t="shared" ref="N44:N71" si="11">IF($D$7="", 0, IF($D$7="申請有", ROUNDDOWN(G44*$N$9, 0), "-"))</f>
        <v>-</v>
      </c>
      <c r="O44" s="37">
        <f t="shared" si="8"/>
        <v>0</v>
      </c>
    </row>
    <row r="45" spans="2:15" s="43" customFormat="1">
      <c r="B45" s="159">
        <v>34</v>
      </c>
      <c r="C45" s="23"/>
      <c r="D45" s="23"/>
      <c r="E45" s="159"/>
      <c r="F45" s="159"/>
      <c r="G45" s="37"/>
      <c r="H45" s="37">
        <f t="shared" si="4"/>
        <v>0</v>
      </c>
      <c r="I45" s="4">
        <f t="shared" si="9"/>
        <v>0</v>
      </c>
      <c r="J45" s="25">
        <f t="shared" si="5"/>
        <v>0</v>
      </c>
      <c r="K45" s="4">
        <f t="shared" si="6"/>
        <v>0</v>
      </c>
      <c r="L45" s="4">
        <f t="shared" si="7"/>
        <v>0</v>
      </c>
      <c r="M45" s="25" t="str">
        <f t="shared" si="10"/>
        <v>-</v>
      </c>
      <c r="N45" s="25" t="str">
        <f t="shared" si="11"/>
        <v>-</v>
      </c>
      <c r="O45" s="37">
        <f t="shared" si="8"/>
        <v>0</v>
      </c>
    </row>
    <row r="46" spans="2:15" s="43" customFormat="1">
      <c r="B46" s="159">
        <v>35</v>
      </c>
      <c r="C46" s="23"/>
      <c r="D46" s="23"/>
      <c r="E46" s="159"/>
      <c r="F46" s="159"/>
      <c r="G46" s="37"/>
      <c r="H46" s="37">
        <f t="shared" si="4"/>
        <v>0</v>
      </c>
      <c r="I46" s="4">
        <f t="shared" si="9"/>
        <v>0</v>
      </c>
      <c r="J46" s="25">
        <f t="shared" si="5"/>
        <v>0</v>
      </c>
      <c r="K46" s="4">
        <f t="shared" si="6"/>
        <v>0</v>
      </c>
      <c r="L46" s="4">
        <f t="shared" si="7"/>
        <v>0</v>
      </c>
      <c r="M46" s="25" t="str">
        <f t="shared" si="10"/>
        <v>-</v>
      </c>
      <c r="N46" s="25" t="str">
        <f t="shared" si="11"/>
        <v>-</v>
      </c>
      <c r="O46" s="37">
        <f t="shared" si="8"/>
        <v>0</v>
      </c>
    </row>
    <row r="47" spans="2:15" s="43" customFormat="1">
      <c r="B47" s="159">
        <v>36</v>
      </c>
      <c r="C47" s="23"/>
      <c r="D47" s="23"/>
      <c r="E47" s="159"/>
      <c r="F47" s="159"/>
      <c r="G47" s="37"/>
      <c r="H47" s="37">
        <f t="shared" si="4"/>
        <v>0</v>
      </c>
      <c r="I47" s="4">
        <f t="shared" si="9"/>
        <v>0</v>
      </c>
      <c r="J47" s="25">
        <f t="shared" si="5"/>
        <v>0</v>
      </c>
      <c r="K47" s="4">
        <f t="shared" si="6"/>
        <v>0</v>
      </c>
      <c r="L47" s="4">
        <f t="shared" si="7"/>
        <v>0</v>
      </c>
      <c r="M47" s="25" t="str">
        <f t="shared" si="10"/>
        <v>-</v>
      </c>
      <c r="N47" s="25" t="str">
        <f t="shared" si="11"/>
        <v>-</v>
      </c>
      <c r="O47" s="37">
        <f t="shared" si="8"/>
        <v>0</v>
      </c>
    </row>
    <row r="48" spans="2:15" s="43" customFormat="1">
      <c r="B48" s="159">
        <v>37</v>
      </c>
      <c r="C48" s="23"/>
      <c r="D48" s="23"/>
      <c r="E48" s="159"/>
      <c r="F48" s="159"/>
      <c r="G48" s="37"/>
      <c r="H48" s="37">
        <f t="shared" si="4"/>
        <v>0</v>
      </c>
      <c r="I48" s="4">
        <f t="shared" si="9"/>
        <v>0</v>
      </c>
      <c r="J48" s="25">
        <f t="shared" si="5"/>
        <v>0</v>
      </c>
      <c r="K48" s="4">
        <f t="shared" si="6"/>
        <v>0</v>
      </c>
      <c r="L48" s="4">
        <f t="shared" si="7"/>
        <v>0</v>
      </c>
      <c r="M48" s="25" t="str">
        <f t="shared" si="10"/>
        <v>-</v>
      </c>
      <c r="N48" s="25" t="str">
        <f t="shared" si="11"/>
        <v>-</v>
      </c>
      <c r="O48" s="37">
        <f t="shared" si="8"/>
        <v>0</v>
      </c>
    </row>
    <row r="49" spans="2:15" s="43" customFormat="1">
      <c r="B49" s="159">
        <v>38</v>
      </c>
      <c r="C49" s="23"/>
      <c r="D49" s="23"/>
      <c r="E49" s="159"/>
      <c r="F49" s="159"/>
      <c r="G49" s="37"/>
      <c r="H49" s="37">
        <f t="shared" si="4"/>
        <v>0</v>
      </c>
      <c r="I49" s="4">
        <f t="shared" si="9"/>
        <v>0</v>
      </c>
      <c r="J49" s="25">
        <f t="shared" si="5"/>
        <v>0</v>
      </c>
      <c r="K49" s="4">
        <f t="shared" si="6"/>
        <v>0</v>
      </c>
      <c r="L49" s="4">
        <f t="shared" si="7"/>
        <v>0</v>
      </c>
      <c r="M49" s="25" t="str">
        <f t="shared" si="10"/>
        <v>-</v>
      </c>
      <c r="N49" s="25" t="str">
        <f t="shared" si="11"/>
        <v>-</v>
      </c>
      <c r="O49" s="37">
        <f t="shared" si="8"/>
        <v>0</v>
      </c>
    </row>
    <row r="50" spans="2:15" s="43" customFormat="1">
      <c r="B50" s="159">
        <v>39</v>
      </c>
      <c r="C50" s="23"/>
      <c r="D50" s="23"/>
      <c r="E50" s="159"/>
      <c r="F50" s="159"/>
      <c r="G50" s="37"/>
      <c r="H50" s="37">
        <f t="shared" si="4"/>
        <v>0</v>
      </c>
      <c r="I50" s="4">
        <f t="shared" si="9"/>
        <v>0</v>
      </c>
      <c r="J50" s="25">
        <f t="shared" si="5"/>
        <v>0</v>
      </c>
      <c r="K50" s="4">
        <f t="shared" si="6"/>
        <v>0</v>
      </c>
      <c r="L50" s="4">
        <f t="shared" si="7"/>
        <v>0</v>
      </c>
      <c r="M50" s="25" t="str">
        <f t="shared" si="10"/>
        <v>-</v>
      </c>
      <c r="N50" s="25" t="str">
        <f t="shared" si="11"/>
        <v>-</v>
      </c>
      <c r="O50" s="37">
        <f t="shared" si="8"/>
        <v>0</v>
      </c>
    </row>
    <row r="51" spans="2:15" s="43" customFormat="1">
      <c r="B51" s="159">
        <v>40</v>
      </c>
      <c r="C51" s="23"/>
      <c r="D51" s="23"/>
      <c r="E51" s="159"/>
      <c r="F51" s="159"/>
      <c r="G51" s="37"/>
      <c r="H51" s="37">
        <f t="shared" si="4"/>
        <v>0</v>
      </c>
      <c r="I51" s="4">
        <f t="shared" si="9"/>
        <v>0</v>
      </c>
      <c r="J51" s="25">
        <f t="shared" si="5"/>
        <v>0</v>
      </c>
      <c r="K51" s="4">
        <f t="shared" si="6"/>
        <v>0</v>
      </c>
      <c r="L51" s="4">
        <f t="shared" si="7"/>
        <v>0</v>
      </c>
      <c r="M51" s="25" t="str">
        <f t="shared" si="10"/>
        <v>-</v>
      </c>
      <c r="N51" s="25" t="str">
        <f t="shared" si="11"/>
        <v>-</v>
      </c>
      <c r="O51" s="37">
        <f t="shared" si="8"/>
        <v>0</v>
      </c>
    </row>
    <row r="52" spans="2:15" s="43" customFormat="1">
      <c r="B52" s="159">
        <v>41</v>
      </c>
      <c r="C52" s="23"/>
      <c r="D52" s="23"/>
      <c r="E52" s="159"/>
      <c r="F52" s="159"/>
      <c r="G52" s="37"/>
      <c r="H52" s="37">
        <f t="shared" si="4"/>
        <v>0</v>
      </c>
      <c r="I52" s="4">
        <f t="shared" si="9"/>
        <v>0</v>
      </c>
      <c r="J52" s="25">
        <f t="shared" si="5"/>
        <v>0</v>
      </c>
      <c r="K52" s="4">
        <f t="shared" si="6"/>
        <v>0</v>
      </c>
      <c r="L52" s="4">
        <f t="shared" si="7"/>
        <v>0</v>
      </c>
      <c r="M52" s="25" t="str">
        <f t="shared" si="10"/>
        <v>-</v>
      </c>
      <c r="N52" s="25" t="str">
        <f t="shared" si="11"/>
        <v>-</v>
      </c>
      <c r="O52" s="37">
        <f t="shared" si="8"/>
        <v>0</v>
      </c>
    </row>
    <row r="53" spans="2:15" s="43" customFormat="1">
      <c r="B53" s="159">
        <v>42</v>
      </c>
      <c r="C53" s="23"/>
      <c r="D53" s="23"/>
      <c r="E53" s="159"/>
      <c r="F53" s="159"/>
      <c r="G53" s="37"/>
      <c r="H53" s="37">
        <f t="shared" si="4"/>
        <v>0</v>
      </c>
      <c r="I53" s="4">
        <f t="shared" si="9"/>
        <v>0</v>
      </c>
      <c r="J53" s="25">
        <f t="shared" si="5"/>
        <v>0</v>
      </c>
      <c r="K53" s="4">
        <f t="shared" si="6"/>
        <v>0</v>
      </c>
      <c r="L53" s="4">
        <f t="shared" si="7"/>
        <v>0</v>
      </c>
      <c r="M53" s="25" t="str">
        <f t="shared" si="10"/>
        <v>-</v>
      </c>
      <c r="N53" s="25" t="str">
        <f t="shared" si="11"/>
        <v>-</v>
      </c>
      <c r="O53" s="37">
        <f t="shared" si="8"/>
        <v>0</v>
      </c>
    </row>
    <row r="54" spans="2:15" s="43" customFormat="1">
      <c r="B54" s="159">
        <v>43</v>
      </c>
      <c r="C54" s="23"/>
      <c r="D54" s="23"/>
      <c r="E54" s="159"/>
      <c r="F54" s="159"/>
      <c r="G54" s="37"/>
      <c r="H54" s="37">
        <f t="shared" si="4"/>
        <v>0</v>
      </c>
      <c r="I54" s="4">
        <f t="shared" si="9"/>
        <v>0</v>
      </c>
      <c r="J54" s="25">
        <f t="shared" si="5"/>
        <v>0</v>
      </c>
      <c r="K54" s="4">
        <f t="shared" si="6"/>
        <v>0</v>
      </c>
      <c r="L54" s="4">
        <f t="shared" si="7"/>
        <v>0</v>
      </c>
      <c r="M54" s="25" t="str">
        <f t="shared" si="10"/>
        <v>-</v>
      </c>
      <c r="N54" s="25" t="str">
        <f t="shared" si="11"/>
        <v>-</v>
      </c>
      <c r="O54" s="37">
        <f t="shared" si="8"/>
        <v>0</v>
      </c>
    </row>
    <row r="55" spans="2:15" s="43" customFormat="1">
      <c r="B55" s="159">
        <v>44</v>
      </c>
      <c r="C55" s="23"/>
      <c r="D55" s="23"/>
      <c r="E55" s="159"/>
      <c r="F55" s="159"/>
      <c r="G55" s="37"/>
      <c r="H55" s="37">
        <f t="shared" si="4"/>
        <v>0</v>
      </c>
      <c r="I55" s="4">
        <f t="shared" si="9"/>
        <v>0</v>
      </c>
      <c r="J55" s="25">
        <f t="shared" si="5"/>
        <v>0</v>
      </c>
      <c r="K55" s="4">
        <f t="shared" si="6"/>
        <v>0</v>
      </c>
      <c r="L55" s="4">
        <f t="shared" si="7"/>
        <v>0</v>
      </c>
      <c r="M55" s="25" t="str">
        <f t="shared" si="10"/>
        <v>-</v>
      </c>
      <c r="N55" s="25" t="str">
        <f t="shared" si="11"/>
        <v>-</v>
      </c>
      <c r="O55" s="37">
        <f t="shared" si="8"/>
        <v>0</v>
      </c>
    </row>
    <row r="56" spans="2:15" s="43" customFormat="1">
      <c r="B56" s="159">
        <v>45</v>
      </c>
      <c r="C56" s="23"/>
      <c r="D56" s="23"/>
      <c r="E56" s="159"/>
      <c r="F56" s="159"/>
      <c r="G56" s="37"/>
      <c r="H56" s="37">
        <f t="shared" si="4"/>
        <v>0</v>
      </c>
      <c r="I56" s="4">
        <f t="shared" si="9"/>
        <v>0</v>
      </c>
      <c r="J56" s="25">
        <f t="shared" si="5"/>
        <v>0</v>
      </c>
      <c r="K56" s="4">
        <f t="shared" si="6"/>
        <v>0</v>
      </c>
      <c r="L56" s="4">
        <f t="shared" si="7"/>
        <v>0</v>
      </c>
      <c r="M56" s="25" t="str">
        <f t="shared" si="10"/>
        <v>-</v>
      </c>
      <c r="N56" s="25" t="str">
        <f t="shared" si="11"/>
        <v>-</v>
      </c>
      <c r="O56" s="37">
        <f t="shared" si="8"/>
        <v>0</v>
      </c>
    </row>
    <row r="57" spans="2:15" s="43" customFormat="1">
      <c r="B57" s="159">
        <v>46</v>
      </c>
      <c r="C57" s="23"/>
      <c r="D57" s="23"/>
      <c r="E57" s="159"/>
      <c r="F57" s="159"/>
      <c r="G57" s="37"/>
      <c r="H57" s="37">
        <f t="shared" si="4"/>
        <v>0</v>
      </c>
      <c r="I57" s="4">
        <f t="shared" si="9"/>
        <v>0</v>
      </c>
      <c r="J57" s="25">
        <f t="shared" si="5"/>
        <v>0</v>
      </c>
      <c r="K57" s="4">
        <f t="shared" si="6"/>
        <v>0</v>
      </c>
      <c r="L57" s="4">
        <f t="shared" si="7"/>
        <v>0</v>
      </c>
      <c r="M57" s="25" t="str">
        <f t="shared" si="10"/>
        <v>-</v>
      </c>
      <c r="N57" s="25" t="str">
        <f t="shared" si="11"/>
        <v>-</v>
      </c>
      <c r="O57" s="37">
        <f t="shared" si="8"/>
        <v>0</v>
      </c>
    </row>
    <row r="58" spans="2:15" s="43" customFormat="1">
      <c r="B58" s="159">
        <v>47</v>
      </c>
      <c r="C58" s="23"/>
      <c r="D58" s="23"/>
      <c r="E58" s="159"/>
      <c r="F58" s="159"/>
      <c r="G58" s="37"/>
      <c r="H58" s="37">
        <f t="shared" si="4"/>
        <v>0</v>
      </c>
      <c r="I58" s="4">
        <f t="shared" si="9"/>
        <v>0</v>
      </c>
      <c r="J58" s="25">
        <f t="shared" si="5"/>
        <v>0</v>
      </c>
      <c r="K58" s="4">
        <f t="shared" si="6"/>
        <v>0</v>
      </c>
      <c r="L58" s="4">
        <f t="shared" si="7"/>
        <v>0</v>
      </c>
      <c r="M58" s="25" t="str">
        <f t="shared" si="10"/>
        <v>-</v>
      </c>
      <c r="N58" s="25" t="str">
        <f t="shared" si="11"/>
        <v>-</v>
      </c>
      <c r="O58" s="37">
        <f t="shared" si="8"/>
        <v>0</v>
      </c>
    </row>
    <row r="59" spans="2:15" s="43" customFormat="1">
      <c r="B59" s="159">
        <v>48</v>
      </c>
      <c r="C59" s="23"/>
      <c r="D59" s="23"/>
      <c r="E59" s="159"/>
      <c r="F59" s="159"/>
      <c r="G59" s="37"/>
      <c r="H59" s="37">
        <f t="shared" si="4"/>
        <v>0</v>
      </c>
      <c r="I59" s="4">
        <f t="shared" si="9"/>
        <v>0</v>
      </c>
      <c r="J59" s="25">
        <f t="shared" si="5"/>
        <v>0</v>
      </c>
      <c r="K59" s="4">
        <f t="shared" si="6"/>
        <v>0</v>
      </c>
      <c r="L59" s="4">
        <f t="shared" si="7"/>
        <v>0</v>
      </c>
      <c r="M59" s="25" t="str">
        <f t="shared" si="10"/>
        <v>-</v>
      </c>
      <c r="N59" s="25" t="str">
        <f t="shared" si="11"/>
        <v>-</v>
      </c>
      <c r="O59" s="37">
        <f t="shared" si="8"/>
        <v>0</v>
      </c>
    </row>
    <row r="60" spans="2:15" s="43" customFormat="1">
      <c r="B60" s="159">
        <v>49</v>
      </c>
      <c r="C60" s="23"/>
      <c r="D60" s="23"/>
      <c r="E60" s="159"/>
      <c r="F60" s="159"/>
      <c r="G60" s="37"/>
      <c r="H60" s="37">
        <f t="shared" si="4"/>
        <v>0</v>
      </c>
      <c r="I60" s="4">
        <f t="shared" si="9"/>
        <v>0</v>
      </c>
      <c r="J60" s="25">
        <f t="shared" si="5"/>
        <v>0</v>
      </c>
      <c r="K60" s="4">
        <f t="shared" si="6"/>
        <v>0</v>
      </c>
      <c r="L60" s="4">
        <f t="shared" si="7"/>
        <v>0</v>
      </c>
      <c r="M60" s="25" t="str">
        <f t="shared" si="10"/>
        <v>-</v>
      </c>
      <c r="N60" s="25" t="str">
        <f t="shared" si="11"/>
        <v>-</v>
      </c>
      <c r="O60" s="37">
        <f t="shared" si="8"/>
        <v>0</v>
      </c>
    </row>
    <row r="61" spans="2:15" s="43" customFormat="1">
      <c r="B61" s="159">
        <v>50</v>
      </c>
      <c r="C61" s="23"/>
      <c r="D61" s="23"/>
      <c r="E61" s="159"/>
      <c r="F61" s="159"/>
      <c r="G61" s="37"/>
      <c r="H61" s="37">
        <f t="shared" si="4"/>
        <v>0</v>
      </c>
      <c r="I61" s="4">
        <f t="shared" si="9"/>
        <v>0</v>
      </c>
      <c r="J61" s="25">
        <f t="shared" si="5"/>
        <v>0</v>
      </c>
      <c r="K61" s="4">
        <f t="shared" si="6"/>
        <v>0</v>
      </c>
      <c r="L61" s="4">
        <f t="shared" si="7"/>
        <v>0</v>
      </c>
      <c r="M61" s="25" t="str">
        <f t="shared" si="10"/>
        <v>-</v>
      </c>
      <c r="N61" s="25" t="str">
        <f t="shared" si="11"/>
        <v>-</v>
      </c>
      <c r="O61" s="37">
        <f t="shared" si="8"/>
        <v>0</v>
      </c>
    </row>
    <row r="62" spans="2:15" s="43" customFormat="1">
      <c r="B62" s="159">
        <v>51</v>
      </c>
      <c r="C62" s="23"/>
      <c r="D62" s="23"/>
      <c r="E62" s="159"/>
      <c r="F62" s="159"/>
      <c r="G62" s="37"/>
      <c r="H62" s="37">
        <f t="shared" si="4"/>
        <v>0</v>
      </c>
      <c r="I62" s="4">
        <f t="shared" si="9"/>
        <v>0</v>
      </c>
      <c r="J62" s="25">
        <f t="shared" si="5"/>
        <v>0</v>
      </c>
      <c r="K62" s="4">
        <f t="shared" si="6"/>
        <v>0</v>
      </c>
      <c r="L62" s="4">
        <f t="shared" si="7"/>
        <v>0</v>
      </c>
      <c r="M62" s="25" t="str">
        <f t="shared" si="10"/>
        <v>-</v>
      </c>
      <c r="N62" s="25" t="str">
        <f t="shared" si="11"/>
        <v>-</v>
      </c>
      <c r="O62" s="37">
        <f t="shared" si="8"/>
        <v>0</v>
      </c>
    </row>
    <row r="63" spans="2:15" s="43" customFormat="1">
      <c r="B63" s="159">
        <v>52</v>
      </c>
      <c r="C63" s="23"/>
      <c r="D63" s="23"/>
      <c r="E63" s="159"/>
      <c r="F63" s="159"/>
      <c r="G63" s="37"/>
      <c r="H63" s="37">
        <f t="shared" si="4"/>
        <v>0</v>
      </c>
      <c r="I63" s="4">
        <f t="shared" si="9"/>
        <v>0</v>
      </c>
      <c r="J63" s="25">
        <f t="shared" si="5"/>
        <v>0</v>
      </c>
      <c r="K63" s="4">
        <f t="shared" si="6"/>
        <v>0</v>
      </c>
      <c r="L63" s="4">
        <f t="shared" si="7"/>
        <v>0</v>
      </c>
      <c r="M63" s="25" t="str">
        <f t="shared" si="10"/>
        <v>-</v>
      </c>
      <c r="N63" s="25" t="str">
        <f t="shared" si="11"/>
        <v>-</v>
      </c>
      <c r="O63" s="37">
        <f t="shared" si="8"/>
        <v>0</v>
      </c>
    </row>
    <row r="64" spans="2:15" s="43" customFormat="1">
      <c r="B64" s="159">
        <v>53</v>
      </c>
      <c r="C64" s="23"/>
      <c r="D64" s="23"/>
      <c r="E64" s="159"/>
      <c r="F64" s="159"/>
      <c r="G64" s="37"/>
      <c r="H64" s="37">
        <f t="shared" si="4"/>
        <v>0</v>
      </c>
      <c r="I64" s="4">
        <f t="shared" si="9"/>
        <v>0</v>
      </c>
      <c r="J64" s="25">
        <f t="shared" si="5"/>
        <v>0</v>
      </c>
      <c r="K64" s="4">
        <f t="shared" si="6"/>
        <v>0</v>
      </c>
      <c r="L64" s="4">
        <f t="shared" si="7"/>
        <v>0</v>
      </c>
      <c r="M64" s="25" t="str">
        <f t="shared" si="10"/>
        <v>-</v>
      </c>
      <c r="N64" s="25" t="str">
        <f t="shared" si="11"/>
        <v>-</v>
      </c>
      <c r="O64" s="37">
        <f t="shared" si="8"/>
        <v>0</v>
      </c>
    </row>
    <row r="65" spans="2:15" s="43" customFormat="1">
      <c r="B65" s="159">
        <v>54</v>
      </c>
      <c r="C65" s="23"/>
      <c r="D65" s="23"/>
      <c r="E65" s="159"/>
      <c r="F65" s="159"/>
      <c r="G65" s="37"/>
      <c r="H65" s="37">
        <f t="shared" si="4"/>
        <v>0</v>
      </c>
      <c r="I65" s="4">
        <f t="shared" si="9"/>
        <v>0</v>
      </c>
      <c r="J65" s="25">
        <f t="shared" si="5"/>
        <v>0</v>
      </c>
      <c r="K65" s="4">
        <f t="shared" si="6"/>
        <v>0</v>
      </c>
      <c r="L65" s="4">
        <f t="shared" si="7"/>
        <v>0</v>
      </c>
      <c r="M65" s="25" t="str">
        <f t="shared" si="10"/>
        <v>-</v>
      </c>
      <c r="N65" s="25" t="str">
        <f t="shared" si="11"/>
        <v>-</v>
      </c>
      <c r="O65" s="37">
        <f t="shared" si="8"/>
        <v>0</v>
      </c>
    </row>
    <row r="66" spans="2:15" s="43" customFormat="1">
      <c r="B66" s="159">
        <v>55</v>
      </c>
      <c r="C66" s="23"/>
      <c r="D66" s="23"/>
      <c r="E66" s="159"/>
      <c r="F66" s="159"/>
      <c r="G66" s="37"/>
      <c r="H66" s="37">
        <f t="shared" si="4"/>
        <v>0</v>
      </c>
      <c r="I66" s="4">
        <f t="shared" si="9"/>
        <v>0</v>
      </c>
      <c r="J66" s="25">
        <f t="shared" si="5"/>
        <v>0</v>
      </c>
      <c r="K66" s="4">
        <f>IF($F66&lt;70,ROUNDDOWN(H66*$K$9/2,0),0)</f>
        <v>0</v>
      </c>
      <c r="L66" s="4">
        <f>IF($F66&lt;70,ROUNDDOWN(H66*$L$9,0),0)</f>
        <v>0</v>
      </c>
      <c r="M66" s="25" t="str">
        <f t="shared" si="10"/>
        <v>-</v>
      </c>
      <c r="N66" s="25" t="str">
        <f t="shared" si="11"/>
        <v>-</v>
      </c>
      <c r="O66" s="37">
        <f t="shared" si="8"/>
        <v>0</v>
      </c>
    </row>
    <row r="67" spans="2:15" s="43" customFormat="1">
      <c r="B67" s="159">
        <v>56</v>
      </c>
      <c r="C67" s="23"/>
      <c r="D67" s="23"/>
      <c r="E67" s="159"/>
      <c r="F67" s="159"/>
      <c r="G67" s="37"/>
      <c r="H67" s="37">
        <f t="shared" si="4"/>
        <v>0</v>
      </c>
      <c r="I67" s="4">
        <f t="shared" si="9"/>
        <v>0</v>
      </c>
      <c r="J67" s="25">
        <f t="shared" si="5"/>
        <v>0</v>
      </c>
      <c r="K67" s="4">
        <f t="shared" si="6"/>
        <v>0</v>
      </c>
      <c r="L67" s="4">
        <f t="shared" si="7"/>
        <v>0</v>
      </c>
      <c r="M67" s="25" t="str">
        <f t="shared" si="10"/>
        <v>-</v>
      </c>
      <c r="N67" s="25" t="str">
        <f t="shared" si="11"/>
        <v>-</v>
      </c>
      <c r="O67" s="37">
        <f t="shared" si="8"/>
        <v>0</v>
      </c>
    </row>
    <row r="68" spans="2:15" s="43" customFormat="1">
      <c r="B68" s="159">
        <v>57</v>
      </c>
      <c r="C68" s="23"/>
      <c r="D68" s="23"/>
      <c r="E68" s="159"/>
      <c r="F68" s="159"/>
      <c r="G68" s="37"/>
      <c r="H68" s="37">
        <f t="shared" si="4"/>
        <v>0</v>
      </c>
      <c r="I68" s="4">
        <f t="shared" si="9"/>
        <v>0</v>
      </c>
      <c r="J68" s="25">
        <f t="shared" si="5"/>
        <v>0</v>
      </c>
      <c r="K68" s="4">
        <f t="shared" si="6"/>
        <v>0</v>
      </c>
      <c r="L68" s="4">
        <f t="shared" si="7"/>
        <v>0</v>
      </c>
      <c r="M68" s="25" t="str">
        <f t="shared" si="10"/>
        <v>-</v>
      </c>
      <c r="N68" s="25" t="str">
        <f t="shared" si="11"/>
        <v>-</v>
      </c>
      <c r="O68" s="37">
        <f t="shared" si="8"/>
        <v>0</v>
      </c>
    </row>
    <row r="69" spans="2:15" s="43" customFormat="1">
      <c r="B69" s="159">
        <v>58</v>
      </c>
      <c r="C69" s="23"/>
      <c r="D69" s="23"/>
      <c r="E69" s="159"/>
      <c r="F69" s="159"/>
      <c r="G69" s="37"/>
      <c r="H69" s="37">
        <f t="shared" si="4"/>
        <v>0</v>
      </c>
      <c r="I69" s="4">
        <f t="shared" si="9"/>
        <v>0</v>
      </c>
      <c r="J69" s="25">
        <f t="shared" si="5"/>
        <v>0</v>
      </c>
      <c r="K69" s="4">
        <f t="shared" si="6"/>
        <v>0</v>
      </c>
      <c r="L69" s="4">
        <f t="shared" si="7"/>
        <v>0</v>
      </c>
      <c r="M69" s="25" t="str">
        <f t="shared" si="10"/>
        <v>-</v>
      </c>
      <c r="N69" s="25" t="str">
        <f t="shared" si="11"/>
        <v>-</v>
      </c>
      <c r="O69" s="37">
        <f>SUM(I69:N69)</f>
        <v>0</v>
      </c>
    </row>
    <row r="70" spans="2:15" s="43" customFormat="1">
      <c r="B70" s="159">
        <v>59</v>
      </c>
      <c r="C70" s="23"/>
      <c r="D70" s="23"/>
      <c r="E70" s="159"/>
      <c r="F70" s="159"/>
      <c r="G70" s="37"/>
      <c r="H70" s="37">
        <f t="shared" si="4"/>
        <v>0</v>
      </c>
      <c r="I70" s="4">
        <f t="shared" si="9"/>
        <v>0</v>
      </c>
      <c r="J70" s="25">
        <f t="shared" si="5"/>
        <v>0</v>
      </c>
      <c r="K70" s="4">
        <f t="shared" si="6"/>
        <v>0</v>
      </c>
      <c r="L70" s="4">
        <f t="shared" si="7"/>
        <v>0</v>
      </c>
      <c r="M70" s="25" t="str">
        <f t="shared" si="10"/>
        <v>-</v>
      </c>
      <c r="N70" s="25" t="str">
        <f t="shared" si="11"/>
        <v>-</v>
      </c>
      <c r="O70" s="37">
        <f t="shared" si="8"/>
        <v>0</v>
      </c>
    </row>
    <row r="71" spans="2:15" s="43" customFormat="1">
      <c r="B71" s="159">
        <v>60</v>
      </c>
      <c r="C71" s="23"/>
      <c r="D71" s="23"/>
      <c r="E71" s="159"/>
      <c r="F71" s="159"/>
      <c r="G71" s="37"/>
      <c r="H71" s="37">
        <f t="shared" si="4"/>
        <v>0</v>
      </c>
      <c r="I71" s="4">
        <f t="shared" si="9"/>
        <v>0</v>
      </c>
      <c r="J71" s="25">
        <f t="shared" si="5"/>
        <v>0</v>
      </c>
      <c r="K71" s="4">
        <f t="shared" si="6"/>
        <v>0</v>
      </c>
      <c r="L71" s="4">
        <f t="shared" si="7"/>
        <v>0</v>
      </c>
      <c r="M71" s="25" t="str">
        <f t="shared" si="10"/>
        <v>-</v>
      </c>
      <c r="N71" s="25" t="str">
        <f t="shared" si="11"/>
        <v>-</v>
      </c>
      <c r="O71" s="37">
        <f t="shared" si="8"/>
        <v>0</v>
      </c>
    </row>
  </sheetData>
  <sheetProtection sheet="1" objects="1" scenarios="1"/>
  <mergeCells count="16">
    <mergeCell ref="K9:K10"/>
    <mergeCell ref="L9:L10"/>
    <mergeCell ref="N9:N10"/>
    <mergeCell ref="B5:C5"/>
    <mergeCell ref="B10:C10"/>
    <mergeCell ref="B7:C7"/>
    <mergeCell ref="D5:E5"/>
    <mergeCell ref="D6:E6"/>
    <mergeCell ref="D7:E7"/>
    <mergeCell ref="B6:C6"/>
    <mergeCell ref="B2:C2"/>
    <mergeCell ref="B3:C3"/>
    <mergeCell ref="B4:C4"/>
    <mergeCell ref="D2:G2"/>
    <mergeCell ref="D3:G3"/>
    <mergeCell ref="D4:G4"/>
  </mergeCells>
  <phoneticPr fontId="3"/>
  <conditionalFormatting sqref="C12:G71">
    <cfRule type="containsBlanks" dxfId="10" priority="1">
      <formula>LEN(TRIM(C12))=0</formula>
    </cfRule>
  </conditionalFormatting>
  <conditionalFormatting sqref="D2:D4">
    <cfRule type="containsBlanks" dxfId="9" priority="18">
      <formula>LEN(TRIM(D2))=0</formula>
    </cfRule>
  </conditionalFormatting>
  <conditionalFormatting sqref="D5:D7">
    <cfRule type="containsBlanks" dxfId="8" priority="10">
      <formula>LEN(TRIM(D5))=0</formula>
    </cfRule>
  </conditionalFormatting>
  <dataValidations count="2">
    <dataValidation type="list" allowBlank="1" showInputMessage="1" showErrorMessage="1" sqref="D7" xr:uid="{9D5B40D3-5578-428A-BE4C-4B5BDD03DA55}">
      <formula1>"申請有,申請無"</formula1>
    </dataValidation>
    <dataValidation type="list" allowBlank="1" showInputMessage="1" showErrorMessage="1" sqref="D6" xr:uid="{A2E7BCF4-0DCB-4379-B8F3-04FAB577D904}">
      <formula1>"全国健康保険協会,健康保険組合"</formula1>
    </dataValidation>
  </dataValidations>
  <pageMargins left="0.25" right="0.25" top="0.75" bottom="0.75" header="0.3" footer="0.3"/>
  <pageSetup paperSize="8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9B5414E-6527-4E5F-9FD8-DA22070E3A3A}">
          <x14:formula1>
            <xm:f>都道府県マスタ!$A$3:$A$49</xm:f>
          </x14:formula1>
          <xm:sqref>D5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98C84E-0D71-4147-BD4D-1118DE06F126}">
  <sheetPr>
    <tabColor rgb="FFFFFF00"/>
  </sheetPr>
  <dimension ref="B1:T70"/>
  <sheetViews>
    <sheetView view="pageBreakPreview" zoomScaleNormal="80" zoomScaleSheetLayoutView="100" workbookViewId="0">
      <pane ySplit="10" topLeftCell="A11" activePane="bottomLeft" state="frozen"/>
      <selection pane="bottomLeft"/>
    </sheetView>
  </sheetViews>
  <sheetFormatPr defaultColWidth="16" defaultRowHeight="18"/>
  <cols>
    <col min="1" max="2" width="5.7109375" style="14" customWidth="1"/>
    <col min="3" max="3" width="13.7109375" style="102" customWidth="1"/>
    <col min="4" max="4" width="13.7109375" style="103" customWidth="1"/>
    <col min="5" max="5" width="14.7109375" style="14" customWidth="1"/>
    <col min="6" max="6" width="8.7109375" style="14" customWidth="1"/>
    <col min="7" max="11" width="15.7109375" style="14" customWidth="1"/>
    <col min="12" max="16" width="18.7109375" style="14" customWidth="1"/>
    <col min="17" max="17" width="20.28515625" style="14" customWidth="1"/>
    <col min="18" max="20" width="18.7109375" style="14" customWidth="1"/>
    <col min="21" max="16384" width="16" style="14"/>
  </cols>
  <sheetData>
    <row r="1" spans="2:20" ht="18.75" customHeight="1">
      <c r="H1" s="1"/>
      <c r="L1" s="1"/>
      <c r="M1" s="1"/>
      <c r="N1" s="1"/>
      <c r="O1" s="1"/>
      <c r="P1" s="1"/>
      <c r="Q1" s="1"/>
      <c r="R1" s="1"/>
      <c r="S1" s="1"/>
      <c r="T1" s="1"/>
    </row>
    <row r="2" spans="2:20" ht="18.75" customHeight="1">
      <c r="B2" s="166" t="s">
        <v>0</v>
      </c>
      <c r="C2" s="167"/>
      <c r="D2" s="180"/>
      <c r="E2" s="181"/>
      <c r="F2" s="181"/>
      <c r="G2" s="182"/>
      <c r="H2" s="1"/>
      <c r="L2" s="1"/>
      <c r="M2" s="1"/>
      <c r="N2" s="1"/>
      <c r="O2" s="1"/>
      <c r="P2" s="1"/>
      <c r="Q2" s="1"/>
      <c r="R2" s="1"/>
      <c r="S2" s="1"/>
      <c r="T2" s="1"/>
    </row>
    <row r="3" spans="2:20" ht="18.75" customHeight="1">
      <c r="B3" s="166" t="s">
        <v>2</v>
      </c>
      <c r="C3" s="167"/>
      <c r="D3" s="183"/>
      <c r="E3" s="183"/>
      <c r="F3" s="183"/>
      <c r="G3" s="183"/>
      <c r="H3" s="1"/>
      <c r="L3" s="1"/>
      <c r="M3" s="1"/>
      <c r="N3" s="1"/>
      <c r="O3" s="1"/>
      <c r="P3" s="1"/>
      <c r="Q3" s="1"/>
      <c r="R3" s="1"/>
      <c r="S3" s="1"/>
      <c r="T3" s="1"/>
    </row>
    <row r="4" spans="2:20" ht="18.75" customHeight="1">
      <c r="B4" s="166" t="s">
        <v>4</v>
      </c>
      <c r="C4" s="167"/>
      <c r="D4" s="183"/>
      <c r="E4" s="183"/>
      <c r="F4" s="183"/>
      <c r="G4" s="183"/>
      <c r="L4" s="1"/>
      <c r="M4" s="1"/>
      <c r="O4" s="15"/>
      <c r="P4" s="16"/>
      <c r="Q4" s="17"/>
    </row>
    <row r="5" spans="2:20" ht="18.75" customHeight="1">
      <c r="B5" s="166" t="s">
        <v>6</v>
      </c>
      <c r="C5" s="167"/>
      <c r="D5" s="171"/>
      <c r="E5" s="171"/>
      <c r="F5" s="17"/>
      <c r="K5" s="1"/>
      <c r="L5" s="1"/>
      <c r="M5" s="1"/>
    </row>
    <row r="6" spans="2:20" ht="18.75" customHeight="1" thickBot="1">
      <c r="B6" s="166" t="s">
        <v>8</v>
      </c>
      <c r="C6" s="170"/>
      <c r="D6" s="171"/>
      <c r="E6" s="171"/>
      <c r="F6" s="17"/>
      <c r="J6" s="18" t="s">
        <v>10</v>
      </c>
      <c r="K6" s="1"/>
      <c r="L6" s="1"/>
      <c r="M6" s="1"/>
      <c r="N6" s="18" t="s">
        <v>11</v>
      </c>
      <c r="O6" s="18" t="s">
        <v>12</v>
      </c>
      <c r="P6" s="18" t="s">
        <v>13</v>
      </c>
      <c r="Q6" s="19" t="s">
        <v>14</v>
      </c>
      <c r="R6" s="18" t="s">
        <v>15</v>
      </c>
      <c r="S6" s="18" t="s">
        <v>16</v>
      </c>
      <c r="T6" s="24" t="s">
        <v>17</v>
      </c>
    </row>
    <row r="7" spans="2:20" s="9" customFormat="1" ht="18.75" customHeight="1" thickBot="1">
      <c r="B7" s="169" t="s">
        <v>18</v>
      </c>
      <c r="C7" s="169"/>
      <c r="D7" s="184"/>
      <c r="E7" s="184"/>
      <c r="F7" s="2"/>
      <c r="G7" s="2"/>
      <c r="H7" s="2"/>
      <c r="I7" s="3"/>
      <c r="J7" s="4">
        <f>SUM(J11:J70)</f>
        <v>0</v>
      </c>
      <c r="L7" s="1"/>
      <c r="M7" s="1"/>
      <c r="N7" s="4">
        <f>SUM(N11:N70)</f>
        <v>0</v>
      </c>
      <c r="O7" s="4">
        <f t="shared" ref="O7:S7" si="0">SUM(O11:O70)</f>
        <v>0</v>
      </c>
      <c r="P7" s="4">
        <f t="shared" si="0"/>
        <v>0</v>
      </c>
      <c r="Q7" s="4">
        <f t="shared" si="0"/>
        <v>0</v>
      </c>
      <c r="R7" s="4">
        <f t="shared" si="0"/>
        <v>0</v>
      </c>
      <c r="S7" s="5">
        <f t="shared" si="0"/>
        <v>0</v>
      </c>
      <c r="T7" s="6">
        <f>SUM(N7:S7)</f>
        <v>0</v>
      </c>
    </row>
    <row r="8" spans="2:20" s="9" customFormat="1" ht="18.75" customHeight="1">
      <c r="C8" s="7"/>
      <c r="D8" s="7"/>
      <c r="E8" s="7"/>
      <c r="F8" s="7"/>
      <c r="G8" s="7"/>
      <c r="H8" s="7"/>
      <c r="I8" s="7"/>
      <c r="J8" s="1"/>
      <c r="K8" s="1"/>
      <c r="L8" s="1"/>
      <c r="M8" s="8" t="s">
        <v>20</v>
      </c>
      <c r="N8" s="140" t="str">
        <f>IF(D5&lt;&gt;"", VLOOKUP(D5, 都道府県マスタ!$A$3:$C$49, 2, FALSE)/2, "")</f>
        <v/>
      </c>
      <c r="O8" s="142">
        <f>1.59%/2</f>
        <v>7.9500000000000005E-3</v>
      </c>
      <c r="P8" s="163">
        <v>0.183</v>
      </c>
      <c r="Q8" s="163">
        <f>3.6/1000</f>
        <v>3.5999999999999999E-3</v>
      </c>
      <c r="R8" s="140">
        <v>8.9999999999999993E-3</v>
      </c>
      <c r="S8" s="163">
        <v>3.0000000000000001E-3</v>
      </c>
    </row>
    <row r="9" spans="2:20" s="9" customFormat="1" ht="18.75" customHeight="1">
      <c r="B9" s="165" t="s">
        <v>21</v>
      </c>
      <c r="C9" s="165"/>
      <c r="D9" s="7"/>
      <c r="E9" s="10"/>
      <c r="F9" s="10"/>
      <c r="G9" s="10"/>
      <c r="H9" s="10"/>
      <c r="I9" s="10"/>
      <c r="J9" s="1"/>
      <c r="K9" s="1"/>
      <c r="L9" s="1"/>
      <c r="M9" s="8" t="s">
        <v>22</v>
      </c>
      <c r="N9" s="140"/>
      <c r="O9" s="161"/>
      <c r="P9" s="164"/>
      <c r="Q9" s="164"/>
      <c r="R9" s="141" t="s">
        <v>23</v>
      </c>
      <c r="S9" s="164"/>
    </row>
    <row r="10" spans="2:20" s="9" customFormat="1" ht="18.75" customHeight="1">
      <c r="B10" s="11" t="s">
        <v>24</v>
      </c>
      <c r="C10" s="11" t="s">
        <v>25</v>
      </c>
      <c r="D10" s="12" t="s">
        <v>26</v>
      </c>
      <c r="E10" s="13" t="s">
        <v>27</v>
      </c>
      <c r="F10" s="13" t="s">
        <v>28</v>
      </c>
      <c r="G10" s="13" t="s">
        <v>29</v>
      </c>
      <c r="H10" s="13" t="s">
        <v>30</v>
      </c>
      <c r="I10" s="13" t="s">
        <v>31</v>
      </c>
      <c r="J10" s="12" t="s">
        <v>32</v>
      </c>
      <c r="K10" s="12" t="s">
        <v>33</v>
      </c>
      <c r="L10" s="20" t="s">
        <v>34</v>
      </c>
      <c r="M10" s="20" t="s">
        <v>35</v>
      </c>
      <c r="N10" s="21" t="s">
        <v>36</v>
      </c>
      <c r="O10" s="21" t="s">
        <v>37</v>
      </c>
      <c r="P10" s="21" t="s">
        <v>38</v>
      </c>
      <c r="Q10" s="22" t="s">
        <v>39</v>
      </c>
      <c r="R10" s="21" t="s">
        <v>40</v>
      </c>
      <c r="S10" s="21" t="s">
        <v>41</v>
      </c>
      <c r="T10" s="21" t="s">
        <v>42</v>
      </c>
    </row>
    <row r="11" spans="2:20" s="9" customFormat="1">
      <c r="B11" s="23">
        <v>1</v>
      </c>
      <c r="C11" s="143"/>
      <c r="D11" s="143"/>
      <c r="E11" s="26"/>
      <c r="F11" s="26"/>
      <c r="G11" s="27"/>
      <c r="H11" s="27"/>
      <c r="I11" s="27"/>
      <c r="J11" s="4">
        <f>SUM(G11:I11)</f>
        <v>0</v>
      </c>
      <c r="K11" s="160"/>
      <c r="L11" s="4">
        <f>IFERROR(VLOOKUP(K11,都道府県マスタ!$G$7:$J$56,4,TRUE),0)</f>
        <v>0</v>
      </c>
      <c r="M11" s="4">
        <f>IFERROR(VLOOKUP(K11,都道府県マスタ!$H$10:$J$41,3,TRUE),0)</f>
        <v>0</v>
      </c>
      <c r="N11" s="4">
        <f>ROUNDDOWN(IF(OR($N$8=""), 0,IF($D11="令和8年4月",IF(OR($N$9="-", $N$9=""),$L11*$N$8, $L11*$N$9),$L11*$N$8)),0)</f>
        <v>0</v>
      </c>
      <c r="O11" s="25">
        <f>ROUNDDOWN(IF(AND($F11&gt;=40, $F11&lt;=64), IF($D11="令和8年4月",  IF(OR($O$9="-", $O$9=""), $L11*$O$8,$L11*$O$9),$L11*$O$8) ),0)</f>
        <v>0</v>
      </c>
      <c r="P11" s="4">
        <f>IF($F11&lt;70, ROUNDDOWN($M11*$P$8/2, 0), 0)</f>
        <v>0</v>
      </c>
      <c r="Q11" s="4">
        <f>IF($F11&lt;70,ROUNDDOWN($M11*$Q$8,0),0)</f>
        <v>0</v>
      </c>
      <c r="R11" s="25">
        <f>IF($D$7="", 0, IF($D$7="申請有", ROUNDDOWN(J11*$R$8, 0), "-"))</f>
        <v>0</v>
      </c>
      <c r="S11" s="25">
        <f>IF($D$7="", 0, IF($D$7="申請有", ROUNDDOWN(J11*$S$8, 0), "-"))</f>
        <v>0</v>
      </c>
      <c r="T11" s="4">
        <f>SUM(N11:S11)</f>
        <v>0</v>
      </c>
    </row>
    <row r="12" spans="2:20" s="9" customFormat="1">
      <c r="B12" s="23">
        <v>2</v>
      </c>
      <c r="C12" s="143"/>
      <c r="D12" s="143"/>
      <c r="E12" s="26"/>
      <c r="F12" s="26"/>
      <c r="G12" s="27"/>
      <c r="H12" s="27"/>
      <c r="I12" s="27"/>
      <c r="J12" s="4">
        <f t="shared" ref="J12:J42" si="1">SUM(G12:I12)</f>
        <v>0</v>
      </c>
      <c r="K12" s="160"/>
      <c r="L12" s="4">
        <f>IFERROR(VLOOKUP(K12,都道府県マスタ!$G$7:$J$56,4,TRUE),0)</f>
        <v>0</v>
      </c>
      <c r="M12" s="4">
        <f>IFERROR(VLOOKUP(K12,都道府県マスタ!$H$10:$J$41,3,TRUE),0)</f>
        <v>0</v>
      </c>
      <c r="N12" s="4">
        <f t="shared" ref="N12:N70" si="2">ROUNDDOWN(IF(OR($N$8=""), 0,IF($D12="令和8年4月",IF(OR($N$9="-", $N$9=""),$L12*$N$8, $L12*$N$9),$L12*$N$8)),0)</f>
        <v>0</v>
      </c>
      <c r="O12" s="25">
        <f t="shared" ref="O12:O70" si="3">ROUNDDOWN(IF(AND($F12&gt;=40, $F12&lt;=64), IF($D12="令和8年4月",  IF(OR($O$9="-", $O$9=""), $L12*$O$8,$L12*$O$9),$L12*$O$8) ),0)</f>
        <v>0</v>
      </c>
      <c r="P12" s="4">
        <f t="shared" ref="P12:P70" si="4">IF($F12&lt;70, ROUNDDOWN($M12*$P$8/2, 0), 0)</f>
        <v>0</v>
      </c>
      <c r="Q12" s="4">
        <f t="shared" ref="Q12:Q70" si="5">IF($F12&lt;70,ROUNDDOWN($M12*$Q$8,0),0)</f>
        <v>0</v>
      </c>
      <c r="R12" s="25">
        <f t="shared" ref="R12:R70" si="6">IF($D$7="", 0, IF($D$7="申請有", ROUNDDOWN(J12*$R$8, 0), "-"))</f>
        <v>0</v>
      </c>
      <c r="S12" s="25">
        <f t="shared" ref="S12:S70" si="7">IF($D$7="", 0, IF($D$7="申請有", ROUNDDOWN(J12*$S$8, 0), "-"))</f>
        <v>0</v>
      </c>
      <c r="T12" s="4">
        <f t="shared" ref="T12:T70" si="8">SUM(N12:S12)</f>
        <v>0</v>
      </c>
    </row>
    <row r="13" spans="2:20" s="9" customFormat="1">
      <c r="B13" s="23">
        <v>3</v>
      </c>
      <c r="C13" s="143"/>
      <c r="D13" s="143"/>
      <c r="E13" s="26"/>
      <c r="F13" s="26"/>
      <c r="G13" s="27"/>
      <c r="H13" s="27"/>
      <c r="I13" s="27"/>
      <c r="J13" s="4">
        <f t="shared" si="1"/>
        <v>0</v>
      </c>
      <c r="K13" s="160"/>
      <c r="L13" s="4">
        <f>IFERROR(VLOOKUP(K13,都道府県マスタ!$G$7:$J$56,4,TRUE),0)</f>
        <v>0</v>
      </c>
      <c r="M13" s="4">
        <f>IFERROR(VLOOKUP(K13,都道府県マスタ!$H$10:$J$41,3,TRUE),0)</f>
        <v>0</v>
      </c>
      <c r="N13" s="4">
        <f t="shared" si="2"/>
        <v>0</v>
      </c>
      <c r="O13" s="25">
        <f t="shared" si="3"/>
        <v>0</v>
      </c>
      <c r="P13" s="4">
        <f t="shared" si="4"/>
        <v>0</v>
      </c>
      <c r="Q13" s="4">
        <f t="shared" si="5"/>
        <v>0</v>
      </c>
      <c r="R13" s="25">
        <f t="shared" si="6"/>
        <v>0</v>
      </c>
      <c r="S13" s="25">
        <f t="shared" si="7"/>
        <v>0</v>
      </c>
      <c r="T13" s="4">
        <f t="shared" si="8"/>
        <v>0</v>
      </c>
    </row>
    <row r="14" spans="2:20" s="9" customFormat="1">
      <c r="B14" s="23">
        <v>4</v>
      </c>
      <c r="C14" s="143"/>
      <c r="D14" s="143"/>
      <c r="E14" s="26"/>
      <c r="F14" s="26"/>
      <c r="G14" s="27"/>
      <c r="H14" s="27"/>
      <c r="I14" s="27"/>
      <c r="J14" s="4">
        <f t="shared" si="1"/>
        <v>0</v>
      </c>
      <c r="K14" s="160"/>
      <c r="L14" s="4">
        <f>IFERROR(VLOOKUP(K14,都道府県マスタ!$G$7:$J$56,4,TRUE),0)</f>
        <v>0</v>
      </c>
      <c r="M14" s="4">
        <f>IFERROR(VLOOKUP(K14,都道府県マスタ!$H$10:$J$41,3,TRUE),0)</f>
        <v>0</v>
      </c>
      <c r="N14" s="4">
        <f t="shared" si="2"/>
        <v>0</v>
      </c>
      <c r="O14" s="25">
        <f t="shared" si="3"/>
        <v>0</v>
      </c>
      <c r="P14" s="4">
        <f t="shared" si="4"/>
        <v>0</v>
      </c>
      <c r="Q14" s="4">
        <f t="shared" si="5"/>
        <v>0</v>
      </c>
      <c r="R14" s="25">
        <f t="shared" si="6"/>
        <v>0</v>
      </c>
      <c r="S14" s="25">
        <f t="shared" si="7"/>
        <v>0</v>
      </c>
      <c r="T14" s="4">
        <f t="shared" si="8"/>
        <v>0</v>
      </c>
    </row>
    <row r="15" spans="2:20" s="9" customFormat="1">
      <c r="B15" s="23">
        <v>5</v>
      </c>
      <c r="C15" s="143"/>
      <c r="D15" s="143"/>
      <c r="E15" s="26"/>
      <c r="F15" s="26"/>
      <c r="G15" s="27"/>
      <c r="H15" s="27"/>
      <c r="I15" s="27"/>
      <c r="J15" s="4">
        <f t="shared" si="1"/>
        <v>0</v>
      </c>
      <c r="K15" s="160"/>
      <c r="L15" s="4">
        <f>IFERROR(VLOOKUP(K15,都道府県マスタ!$G$7:$J$56,4,TRUE),0)</f>
        <v>0</v>
      </c>
      <c r="M15" s="4">
        <f>IFERROR(VLOOKUP(K15,都道府県マスタ!$H$10:$J$41,3,TRUE),0)</f>
        <v>0</v>
      </c>
      <c r="N15" s="4">
        <f t="shared" si="2"/>
        <v>0</v>
      </c>
      <c r="O15" s="25">
        <f t="shared" si="3"/>
        <v>0</v>
      </c>
      <c r="P15" s="4">
        <f t="shared" si="4"/>
        <v>0</v>
      </c>
      <c r="Q15" s="4">
        <f t="shared" si="5"/>
        <v>0</v>
      </c>
      <c r="R15" s="25">
        <f t="shared" si="6"/>
        <v>0</v>
      </c>
      <c r="S15" s="25">
        <f t="shared" si="7"/>
        <v>0</v>
      </c>
      <c r="T15" s="4">
        <f t="shared" si="8"/>
        <v>0</v>
      </c>
    </row>
    <row r="16" spans="2:20" s="9" customFormat="1">
      <c r="B16" s="23">
        <v>6</v>
      </c>
      <c r="C16" s="143"/>
      <c r="D16" s="143"/>
      <c r="E16" s="26"/>
      <c r="F16" s="26"/>
      <c r="G16" s="27"/>
      <c r="H16" s="27"/>
      <c r="I16" s="27"/>
      <c r="J16" s="4">
        <f t="shared" si="1"/>
        <v>0</v>
      </c>
      <c r="K16" s="160"/>
      <c r="L16" s="4">
        <f>IFERROR(VLOOKUP(K16,都道府県マスタ!$G$7:$J$56,4,TRUE),0)</f>
        <v>0</v>
      </c>
      <c r="M16" s="4">
        <f>IFERROR(VLOOKUP(K16,都道府県マスタ!$H$10:$J$41,3,TRUE),0)</f>
        <v>0</v>
      </c>
      <c r="N16" s="4">
        <f t="shared" si="2"/>
        <v>0</v>
      </c>
      <c r="O16" s="25">
        <f t="shared" si="3"/>
        <v>0</v>
      </c>
      <c r="P16" s="4">
        <f t="shared" si="4"/>
        <v>0</v>
      </c>
      <c r="Q16" s="4">
        <f t="shared" si="5"/>
        <v>0</v>
      </c>
      <c r="R16" s="25">
        <f t="shared" si="6"/>
        <v>0</v>
      </c>
      <c r="S16" s="25">
        <f t="shared" si="7"/>
        <v>0</v>
      </c>
      <c r="T16" s="4">
        <f t="shared" si="8"/>
        <v>0</v>
      </c>
    </row>
    <row r="17" spans="2:20" s="9" customFormat="1">
      <c r="B17" s="23">
        <v>7</v>
      </c>
      <c r="C17" s="143"/>
      <c r="D17" s="143"/>
      <c r="E17" s="26"/>
      <c r="F17" s="26"/>
      <c r="G17" s="27"/>
      <c r="H17" s="27"/>
      <c r="I17" s="27"/>
      <c r="J17" s="4">
        <f t="shared" si="1"/>
        <v>0</v>
      </c>
      <c r="K17" s="160"/>
      <c r="L17" s="4">
        <f>IFERROR(VLOOKUP(K17,都道府県マスタ!$G$7:$J$56,4,TRUE),0)</f>
        <v>0</v>
      </c>
      <c r="M17" s="4">
        <f>IFERROR(VLOOKUP(K17,都道府県マスタ!$H$10:$J$41,3,TRUE),0)</f>
        <v>0</v>
      </c>
      <c r="N17" s="4">
        <f t="shared" si="2"/>
        <v>0</v>
      </c>
      <c r="O17" s="25">
        <f>ROUNDDOWN(IF(AND($F17&gt;=40, $F17&lt;=64), IF($D17="令和8年4月",  IF(OR($O$9="-", $O$9=""), $L17*$O$8,$L17*$O$9),$L17*$O$8) ),0)</f>
        <v>0</v>
      </c>
      <c r="P17" s="4">
        <f t="shared" si="4"/>
        <v>0</v>
      </c>
      <c r="Q17" s="4">
        <f t="shared" si="5"/>
        <v>0</v>
      </c>
      <c r="R17" s="25">
        <f t="shared" si="6"/>
        <v>0</v>
      </c>
      <c r="S17" s="25">
        <f t="shared" si="7"/>
        <v>0</v>
      </c>
      <c r="T17" s="4">
        <f t="shared" si="8"/>
        <v>0</v>
      </c>
    </row>
    <row r="18" spans="2:20" s="9" customFormat="1">
      <c r="B18" s="23">
        <v>8</v>
      </c>
      <c r="C18" s="143"/>
      <c r="D18" s="143"/>
      <c r="E18" s="26"/>
      <c r="F18" s="26"/>
      <c r="G18" s="27"/>
      <c r="H18" s="27"/>
      <c r="I18" s="27"/>
      <c r="J18" s="4">
        <f t="shared" si="1"/>
        <v>0</v>
      </c>
      <c r="K18" s="160"/>
      <c r="L18" s="4">
        <f>IFERROR(VLOOKUP(K18,都道府県マスタ!$G$7:$J$56,4,TRUE),0)</f>
        <v>0</v>
      </c>
      <c r="M18" s="4">
        <f>IFERROR(VLOOKUP(K18,都道府県マスタ!$H$10:$J$41,3,TRUE),0)</f>
        <v>0</v>
      </c>
      <c r="N18" s="4">
        <f t="shared" si="2"/>
        <v>0</v>
      </c>
      <c r="O18" s="25">
        <f t="shared" si="3"/>
        <v>0</v>
      </c>
      <c r="P18" s="4">
        <f t="shared" si="4"/>
        <v>0</v>
      </c>
      <c r="Q18" s="4">
        <f t="shared" si="5"/>
        <v>0</v>
      </c>
      <c r="R18" s="25">
        <f t="shared" si="6"/>
        <v>0</v>
      </c>
      <c r="S18" s="25">
        <f t="shared" si="7"/>
        <v>0</v>
      </c>
      <c r="T18" s="4">
        <f t="shared" si="8"/>
        <v>0</v>
      </c>
    </row>
    <row r="19" spans="2:20" s="9" customFormat="1">
      <c r="B19" s="23">
        <v>9</v>
      </c>
      <c r="C19" s="143"/>
      <c r="D19" s="143"/>
      <c r="E19" s="26"/>
      <c r="F19" s="26"/>
      <c r="G19" s="27"/>
      <c r="H19" s="27"/>
      <c r="I19" s="27"/>
      <c r="J19" s="4">
        <f t="shared" si="1"/>
        <v>0</v>
      </c>
      <c r="K19" s="160"/>
      <c r="L19" s="4">
        <f>IFERROR(VLOOKUP(K19,都道府県マスタ!$G$7:$J$56,4,TRUE),0)</f>
        <v>0</v>
      </c>
      <c r="M19" s="4">
        <f>IFERROR(VLOOKUP(K19,都道府県マスタ!$H$10:$J$41,3,TRUE),0)</f>
        <v>0</v>
      </c>
      <c r="N19" s="4">
        <f t="shared" si="2"/>
        <v>0</v>
      </c>
      <c r="O19" s="25">
        <f t="shared" si="3"/>
        <v>0</v>
      </c>
      <c r="P19" s="4">
        <f t="shared" si="4"/>
        <v>0</v>
      </c>
      <c r="Q19" s="4">
        <f t="shared" si="5"/>
        <v>0</v>
      </c>
      <c r="R19" s="25">
        <f t="shared" si="6"/>
        <v>0</v>
      </c>
      <c r="S19" s="25">
        <f t="shared" si="7"/>
        <v>0</v>
      </c>
      <c r="T19" s="4">
        <f t="shared" si="8"/>
        <v>0</v>
      </c>
    </row>
    <row r="20" spans="2:20" s="9" customFormat="1">
      <c r="B20" s="23">
        <v>10</v>
      </c>
      <c r="C20" s="143"/>
      <c r="D20" s="143"/>
      <c r="E20" s="26"/>
      <c r="F20" s="26"/>
      <c r="G20" s="27"/>
      <c r="H20" s="27"/>
      <c r="I20" s="27"/>
      <c r="J20" s="4">
        <f t="shared" si="1"/>
        <v>0</v>
      </c>
      <c r="K20" s="160"/>
      <c r="L20" s="4">
        <f>IFERROR(VLOOKUP(K20,都道府県マスタ!$G$7:$J$56,4,TRUE),0)</f>
        <v>0</v>
      </c>
      <c r="M20" s="4">
        <f>IFERROR(VLOOKUP(K20,都道府県マスタ!$H$10:$J$41,3,TRUE),0)</f>
        <v>0</v>
      </c>
      <c r="N20" s="4">
        <f t="shared" si="2"/>
        <v>0</v>
      </c>
      <c r="O20" s="25">
        <f t="shared" si="3"/>
        <v>0</v>
      </c>
      <c r="P20" s="4">
        <f t="shared" si="4"/>
        <v>0</v>
      </c>
      <c r="Q20" s="4">
        <f t="shared" si="5"/>
        <v>0</v>
      </c>
      <c r="R20" s="25">
        <f>IF($D$7="", 0, IF($D$7="申請有", ROUNDDOWN(J20*$R$8, 0), "-"))</f>
        <v>0</v>
      </c>
      <c r="S20" s="25">
        <f t="shared" si="7"/>
        <v>0</v>
      </c>
      <c r="T20" s="4">
        <f>SUM(N20:S20)</f>
        <v>0</v>
      </c>
    </row>
    <row r="21" spans="2:20" s="9" customFormat="1">
      <c r="B21" s="23">
        <v>11</v>
      </c>
      <c r="C21" s="143"/>
      <c r="D21" s="143"/>
      <c r="E21" s="26"/>
      <c r="F21" s="26"/>
      <c r="G21" s="27"/>
      <c r="H21" s="27"/>
      <c r="I21" s="27"/>
      <c r="J21" s="4">
        <f t="shared" si="1"/>
        <v>0</v>
      </c>
      <c r="K21" s="27"/>
      <c r="L21" s="4">
        <f>IFERROR(VLOOKUP(K21,都道府県マスタ!$G$7:$J$56,4,TRUE),0)</f>
        <v>0</v>
      </c>
      <c r="M21" s="4">
        <f>IFERROR(VLOOKUP(K21,都道府県マスタ!$H$10:$J$41,3,TRUE),0)</f>
        <v>0</v>
      </c>
      <c r="N21" s="4">
        <f t="shared" si="2"/>
        <v>0</v>
      </c>
      <c r="O21" s="25">
        <f t="shared" si="3"/>
        <v>0</v>
      </c>
      <c r="P21" s="4">
        <f t="shared" si="4"/>
        <v>0</v>
      </c>
      <c r="Q21" s="4">
        <f t="shared" si="5"/>
        <v>0</v>
      </c>
      <c r="R21" s="25">
        <f t="shared" si="6"/>
        <v>0</v>
      </c>
      <c r="S21" s="25">
        <f t="shared" si="7"/>
        <v>0</v>
      </c>
      <c r="T21" s="4">
        <f t="shared" si="8"/>
        <v>0</v>
      </c>
    </row>
    <row r="22" spans="2:20" s="9" customFormat="1">
      <c r="B22" s="23">
        <v>12</v>
      </c>
      <c r="C22" s="28"/>
      <c r="D22" s="28"/>
      <c r="E22" s="26"/>
      <c r="F22" s="26"/>
      <c r="G22" s="27"/>
      <c r="H22" s="27"/>
      <c r="I22" s="27"/>
      <c r="J22" s="4">
        <f t="shared" si="1"/>
        <v>0</v>
      </c>
      <c r="K22" s="27"/>
      <c r="L22" s="4">
        <f>IFERROR(VLOOKUP(K22,都道府県マスタ!$G$7:$J$56,4,TRUE),0)</f>
        <v>0</v>
      </c>
      <c r="M22" s="4">
        <f>IFERROR(VLOOKUP(K22,都道府県マスタ!$H$10:$J$41,3,TRUE),0)</f>
        <v>0</v>
      </c>
      <c r="N22" s="4">
        <f t="shared" si="2"/>
        <v>0</v>
      </c>
      <c r="O22" s="25">
        <f t="shared" si="3"/>
        <v>0</v>
      </c>
      <c r="P22" s="4">
        <f t="shared" si="4"/>
        <v>0</v>
      </c>
      <c r="Q22" s="4">
        <f t="shared" si="5"/>
        <v>0</v>
      </c>
      <c r="R22" s="25">
        <f t="shared" si="6"/>
        <v>0</v>
      </c>
      <c r="S22" s="25">
        <f t="shared" si="7"/>
        <v>0</v>
      </c>
      <c r="T22" s="4">
        <f t="shared" si="8"/>
        <v>0</v>
      </c>
    </row>
    <row r="23" spans="2:20" s="9" customFormat="1">
      <c r="B23" s="23">
        <v>13</v>
      </c>
      <c r="C23" s="28"/>
      <c r="D23" s="28"/>
      <c r="E23" s="26"/>
      <c r="F23" s="26"/>
      <c r="G23" s="27"/>
      <c r="H23" s="27"/>
      <c r="I23" s="27"/>
      <c r="J23" s="4">
        <f t="shared" si="1"/>
        <v>0</v>
      </c>
      <c r="K23" s="27"/>
      <c r="L23" s="4">
        <f>IFERROR(VLOOKUP(K23,都道府県マスタ!$G$7:$J$56,4,TRUE),0)</f>
        <v>0</v>
      </c>
      <c r="M23" s="4">
        <f>IFERROR(VLOOKUP(K23,都道府県マスタ!$H$10:$J$41,3,TRUE),0)</f>
        <v>0</v>
      </c>
      <c r="N23" s="4">
        <f t="shared" si="2"/>
        <v>0</v>
      </c>
      <c r="O23" s="25">
        <f t="shared" si="3"/>
        <v>0</v>
      </c>
      <c r="P23" s="4">
        <f t="shared" si="4"/>
        <v>0</v>
      </c>
      <c r="Q23" s="4">
        <f t="shared" si="5"/>
        <v>0</v>
      </c>
      <c r="R23" s="25">
        <f t="shared" si="6"/>
        <v>0</v>
      </c>
      <c r="S23" s="25">
        <f t="shared" si="7"/>
        <v>0</v>
      </c>
      <c r="T23" s="4">
        <f t="shared" si="8"/>
        <v>0</v>
      </c>
    </row>
    <row r="24" spans="2:20" s="9" customFormat="1">
      <c r="B24" s="23">
        <v>14</v>
      </c>
      <c r="C24" s="28"/>
      <c r="D24" s="28"/>
      <c r="E24" s="26"/>
      <c r="F24" s="26"/>
      <c r="G24" s="27"/>
      <c r="H24" s="27"/>
      <c r="I24" s="27"/>
      <c r="J24" s="4">
        <f t="shared" si="1"/>
        <v>0</v>
      </c>
      <c r="K24" s="27"/>
      <c r="L24" s="4">
        <f>IFERROR(VLOOKUP(K24,都道府県マスタ!$G$7:$J$56,4,TRUE),0)</f>
        <v>0</v>
      </c>
      <c r="M24" s="4">
        <f>IFERROR(VLOOKUP(K24,都道府県マスタ!$H$10:$J$41,3,TRUE),0)</f>
        <v>0</v>
      </c>
      <c r="N24" s="4">
        <f t="shared" si="2"/>
        <v>0</v>
      </c>
      <c r="O24" s="25">
        <f t="shared" si="3"/>
        <v>0</v>
      </c>
      <c r="P24" s="4">
        <f t="shared" si="4"/>
        <v>0</v>
      </c>
      <c r="Q24" s="4">
        <f t="shared" si="5"/>
        <v>0</v>
      </c>
      <c r="R24" s="25">
        <f t="shared" si="6"/>
        <v>0</v>
      </c>
      <c r="S24" s="25">
        <f t="shared" si="7"/>
        <v>0</v>
      </c>
      <c r="T24" s="4">
        <f t="shared" si="8"/>
        <v>0</v>
      </c>
    </row>
    <row r="25" spans="2:20" s="9" customFormat="1">
      <c r="B25" s="23">
        <v>15</v>
      </c>
      <c r="C25" s="28"/>
      <c r="D25" s="28"/>
      <c r="E25" s="26"/>
      <c r="F25" s="26"/>
      <c r="G25" s="27"/>
      <c r="H25" s="27"/>
      <c r="I25" s="27"/>
      <c r="J25" s="4">
        <f t="shared" si="1"/>
        <v>0</v>
      </c>
      <c r="K25" s="27"/>
      <c r="L25" s="4">
        <f>IFERROR(VLOOKUP(K25,都道府県マスタ!$G$7:$J$56,4,TRUE),0)</f>
        <v>0</v>
      </c>
      <c r="M25" s="4">
        <f>IFERROR(VLOOKUP(K25,都道府県マスタ!$H$10:$J$41,3,TRUE),0)</f>
        <v>0</v>
      </c>
      <c r="N25" s="4">
        <f t="shared" si="2"/>
        <v>0</v>
      </c>
      <c r="O25" s="25">
        <f t="shared" si="3"/>
        <v>0</v>
      </c>
      <c r="P25" s="4">
        <f t="shared" si="4"/>
        <v>0</v>
      </c>
      <c r="Q25" s="4">
        <f t="shared" si="5"/>
        <v>0</v>
      </c>
      <c r="R25" s="25">
        <f t="shared" si="6"/>
        <v>0</v>
      </c>
      <c r="S25" s="25">
        <f t="shared" si="7"/>
        <v>0</v>
      </c>
      <c r="T25" s="4">
        <f t="shared" si="8"/>
        <v>0</v>
      </c>
    </row>
    <row r="26" spans="2:20" s="9" customFormat="1">
      <c r="B26" s="23">
        <v>16</v>
      </c>
      <c r="C26" s="28"/>
      <c r="D26" s="28"/>
      <c r="E26" s="26"/>
      <c r="F26" s="26"/>
      <c r="G26" s="27"/>
      <c r="H26" s="27"/>
      <c r="I26" s="27"/>
      <c r="J26" s="4">
        <f t="shared" si="1"/>
        <v>0</v>
      </c>
      <c r="K26" s="27"/>
      <c r="L26" s="4">
        <f>IFERROR(VLOOKUP(K26,都道府県マスタ!$G$7:$J$56,4,TRUE),0)</f>
        <v>0</v>
      </c>
      <c r="M26" s="4">
        <f>IFERROR(VLOOKUP(K26,都道府県マスタ!$H$10:$J$41,3,TRUE),0)</f>
        <v>0</v>
      </c>
      <c r="N26" s="4">
        <f t="shared" si="2"/>
        <v>0</v>
      </c>
      <c r="O26" s="25">
        <f t="shared" si="3"/>
        <v>0</v>
      </c>
      <c r="P26" s="4">
        <f t="shared" si="4"/>
        <v>0</v>
      </c>
      <c r="Q26" s="4">
        <f t="shared" si="5"/>
        <v>0</v>
      </c>
      <c r="R26" s="25">
        <f t="shared" si="6"/>
        <v>0</v>
      </c>
      <c r="S26" s="25">
        <f t="shared" si="7"/>
        <v>0</v>
      </c>
      <c r="T26" s="4">
        <f t="shared" si="8"/>
        <v>0</v>
      </c>
    </row>
    <row r="27" spans="2:20" s="9" customFormat="1">
      <c r="B27" s="23">
        <v>17</v>
      </c>
      <c r="C27" s="28"/>
      <c r="D27" s="28"/>
      <c r="E27" s="26"/>
      <c r="F27" s="26"/>
      <c r="G27" s="27"/>
      <c r="H27" s="27"/>
      <c r="I27" s="27"/>
      <c r="J27" s="4">
        <f t="shared" si="1"/>
        <v>0</v>
      </c>
      <c r="K27" s="27"/>
      <c r="L27" s="4">
        <f>IFERROR(VLOOKUP(K27,都道府県マスタ!$G$7:$J$56,4,TRUE),0)</f>
        <v>0</v>
      </c>
      <c r="M27" s="4">
        <f>IFERROR(VLOOKUP(K27,都道府県マスタ!$H$10:$J$41,3,TRUE),0)</f>
        <v>0</v>
      </c>
      <c r="N27" s="4">
        <f t="shared" si="2"/>
        <v>0</v>
      </c>
      <c r="O27" s="25">
        <f t="shared" si="3"/>
        <v>0</v>
      </c>
      <c r="P27" s="4">
        <f t="shared" si="4"/>
        <v>0</v>
      </c>
      <c r="Q27" s="4">
        <f t="shared" si="5"/>
        <v>0</v>
      </c>
      <c r="R27" s="25">
        <f t="shared" si="6"/>
        <v>0</v>
      </c>
      <c r="S27" s="25">
        <f t="shared" si="7"/>
        <v>0</v>
      </c>
      <c r="T27" s="4">
        <f t="shared" si="8"/>
        <v>0</v>
      </c>
    </row>
    <row r="28" spans="2:20" s="9" customFormat="1">
      <c r="B28" s="23">
        <v>18</v>
      </c>
      <c r="C28" s="28"/>
      <c r="D28" s="28"/>
      <c r="E28" s="26"/>
      <c r="F28" s="26"/>
      <c r="G28" s="27"/>
      <c r="H28" s="27"/>
      <c r="I28" s="27"/>
      <c r="J28" s="4">
        <f t="shared" si="1"/>
        <v>0</v>
      </c>
      <c r="K28" s="27"/>
      <c r="L28" s="4">
        <f>IFERROR(VLOOKUP(K28,都道府県マスタ!$G$7:$J$56,4,TRUE),0)</f>
        <v>0</v>
      </c>
      <c r="M28" s="4">
        <f>IFERROR(VLOOKUP(K28,都道府県マスタ!$H$10:$J$41,3,TRUE),0)</f>
        <v>0</v>
      </c>
      <c r="N28" s="4">
        <f t="shared" si="2"/>
        <v>0</v>
      </c>
      <c r="O28" s="25">
        <f t="shared" si="3"/>
        <v>0</v>
      </c>
      <c r="P28" s="4">
        <f t="shared" si="4"/>
        <v>0</v>
      </c>
      <c r="Q28" s="4">
        <f t="shared" si="5"/>
        <v>0</v>
      </c>
      <c r="R28" s="25">
        <f t="shared" si="6"/>
        <v>0</v>
      </c>
      <c r="S28" s="25">
        <f t="shared" si="7"/>
        <v>0</v>
      </c>
      <c r="T28" s="4">
        <f t="shared" si="8"/>
        <v>0</v>
      </c>
    </row>
    <row r="29" spans="2:20" s="9" customFormat="1">
      <c r="B29" s="23">
        <v>19</v>
      </c>
      <c r="C29" s="28"/>
      <c r="D29" s="28"/>
      <c r="E29" s="26"/>
      <c r="F29" s="26"/>
      <c r="G29" s="27"/>
      <c r="H29" s="27"/>
      <c r="I29" s="27"/>
      <c r="J29" s="4">
        <f t="shared" si="1"/>
        <v>0</v>
      </c>
      <c r="K29" s="27"/>
      <c r="L29" s="4">
        <f>IFERROR(VLOOKUP(K29,都道府県マスタ!$G$7:$J$56,4,TRUE),0)</f>
        <v>0</v>
      </c>
      <c r="M29" s="4">
        <f>IFERROR(VLOOKUP(K29,都道府県マスタ!$H$10:$J$41,3,TRUE),0)</f>
        <v>0</v>
      </c>
      <c r="N29" s="4">
        <f t="shared" si="2"/>
        <v>0</v>
      </c>
      <c r="O29" s="25">
        <f t="shared" si="3"/>
        <v>0</v>
      </c>
      <c r="P29" s="4">
        <f t="shared" si="4"/>
        <v>0</v>
      </c>
      <c r="Q29" s="4">
        <f t="shared" si="5"/>
        <v>0</v>
      </c>
      <c r="R29" s="25">
        <f t="shared" si="6"/>
        <v>0</v>
      </c>
      <c r="S29" s="25">
        <f t="shared" si="7"/>
        <v>0</v>
      </c>
      <c r="T29" s="4">
        <f t="shared" si="8"/>
        <v>0</v>
      </c>
    </row>
    <row r="30" spans="2:20" s="9" customFormat="1">
      <c r="B30" s="23">
        <v>20</v>
      </c>
      <c r="C30" s="28"/>
      <c r="D30" s="28"/>
      <c r="E30" s="26"/>
      <c r="F30" s="26"/>
      <c r="G30" s="27"/>
      <c r="H30" s="27"/>
      <c r="I30" s="27"/>
      <c r="J30" s="4">
        <f t="shared" si="1"/>
        <v>0</v>
      </c>
      <c r="K30" s="27"/>
      <c r="L30" s="4">
        <f>IFERROR(VLOOKUP(K30,都道府県マスタ!$G$7:$J$56,4,TRUE),0)</f>
        <v>0</v>
      </c>
      <c r="M30" s="4">
        <f>IFERROR(VLOOKUP(K30,都道府県マスタ!$H$10:$J$41,3,TRUE),0)</f>
        <v>0</v>
      </c>
      <c r="N30" s="4">
        <f t="shared" si="2"/>
        <v>0</v>
      </c>
      <c r="O30" s="25">
        <f t="shared" si="3"/>
        <v>0</v>
      </c>
      <c r="P30" s="4">
        <f t="shared" si="4"/>
        <v>0</v>
      </c>
      <c r="Q30" s="4">
        <f t="shared" si="5"/>
        <v>0</v>
      </c>
      <c r="R30" s="25">
        <f t="shared" si="6"/>
        <v>0</v>
      </c>
      <c r="S30" s="25">
        <f t="shared" si="7"/>
        <v>0</v>
      </c>
      <c r="T30" s="4">
        <f t="shared" si="8"/>
        <v>0</v>
      </c>
    </row>
    <row r="31" spans="2:20" s="9" customFormat="1">
      <c r="B31" s="23">
        <v>21</v>
      </c>
      <c r="C31" s="28"/>
      <c r="D31" s="28"/>
      <c r="E31" s="26"/>
      <c r="F31" s="26"/>
      <c r="G31" s="27"/>
      <c r="H31" s="27"/>
      <c r="I31" s="27"/>
      <c r="J31" s="4">
        <f t="shared" si="1"/>
        <v>0</v>
      </c>
      <c r="K31" s="27"/>
      <c r="L31" s="4">
        <f>IFERROR(VLOOKUP(K31,都道府県マスタ!$G$7:$J$56,4,TRUE),0)</f>
        <v>0</v>
      </c>
      <c r="M31" s="4">
        <f>IFERROR(VLOOKUP(K31,都道府県マスタ!$H$10:$J$41,3,TRUE),0)</f>
        <v>0</v>
      </c>
      <c r="N31" s="4">
        <f t="shared" si="2"/>
        <v>0</v>
      </c>
      <c r="O31" s="25">
        <f t="shared" si="3"/>
        <v>0</v>
      </c>
      <c r="P31" s="4">
        <f t="shared" si="4"/>
        <v>0</v>
      </c>
      <c r="Q31" s="4">
        <f t="shared" si="5"/>
        <v>0</v>
      </c>
      <c r="R31" s="25">
        <f t="shared" si="6"/>
        <v>0</v>
      </c>
      <c r="S31" s="25">
        <f t="shared" si="7"/>
        <v>0</v>
      </c>
      <c r="T31" s="4">
        <f t="shared" si="8"/>
        <v>0</v>
      </c>
    </row>
    <row r="32" spans="2:20" s="9" customFormat="1">
      <c r="B32" s="23">
        <v>22</v>
      </c>
      <c r="C32" s="28"/>
      <c r="D32" s="28"/>
      <c r="E32" s="26"/>
      <c r="F32" s="26"/>
      <c r="G32" s="27"/>
      <c r="H32" s="27"/>
      <c r="I32" s="27"/>
      <c r="J32" s="4">
        <f t="shared" si="1"/>
        <v>0</v>
      </c>
      <c r="K32" s="27"/>
      <c r="L32" s="4">
        <f>IFERROR(VLOOKUP(K32,都道府県マスタ!$G$7:$J$56,4,TRUE),0)</f>
        <v>0</v>
      </c>
      <c r="M32" s="4">
        <f>IFERROR(VLOOKUP(K32,都道府県マスタ!$H$10:$J$41,3,TRUE),0)</f>
        <v>0</v>
      </c>
      <c r="N32" s="4">
        <f t="shared" si="2"/>
        <v>0</v>
      </c>
      <c r="O32" s="25">
        <f t="shared" si="3"/>
        <v>0</v>
      </c>
      <c r="P32" s="4">
        <f t="shared" si="4"/>
        <v>0</v>
      </c>
      <c r="Q32" s="4">
        <f t="shared" si="5"/>
        <v>0</v>
      </c>
      <c r="R32" s="25">
        <f t="shared" si="6"/>
        <v>0</v>
      </c>
      <c r="S32" s="25">
        <f t="shared" si="7"/>
        <v>0</v>
      </c>
      <c r="T32" s="4">
        <f t="shared" si="8"/>
        <v>0</v>
      </c>
    </row>
    <row r="33" spans="2:20" s="9" customFormat="1">
      <c r="B33" s="23">
        <v>23</v>
      </c>
      <c r="C33" s="28"/>
      <c r="D33" s="28"/>
      <c r="E33" s="26"/>
      <c r="F33" s="26"/>
      <c r="G33" s="27"/>
      <c r="H33" s="27"/>
      <c r="I33" s="27"/>
      <c r="J33" s="4">
        <f t="shared" si="1"/>
        <v>0</v>
      </c>
      <c r="K33" s="27"/>
      <c r="L33" s="4">
        <f>IFERROR(VLOOKUP(K33,都道府県マスタ!$G$7:$J$56,4,TRUE),0)</f>
        <v>0</v>
      </c>
      <c r="M33" s="4">
        <f>IFERROR(VLOOKUP(K33,都道府県マスタ!$H$10:$J$41,3,TRUE),0)</f>
        <v>0</v>
      </c>
      <c r="N33" s="4">
        <f t="shared" si="2"/>
        <v>0</v>
      </c>
      <c r="O33" s="25">
        <f t="shared" si="3"/>
        <v>0</v>
      </c>
      <c r="P33" s="4">
        <f t="shared" si="4"/>
        <v>0</v>
      </c>
      <c r="Q33" s="4">
        <f t="shared" si="5"/>
        <v>0</v>
      </c>
      <c r="R33" s="25">
        <f t="shared" si="6"/>
        <v>0</v>
      </c>
      <c r="S33" s="25">
        <f t="shared" si="7"/>
        <v>0</v>
      </c>
      <c r="T33" s="4">
        <f t="shared" si="8"/>
        <v>0</v>
      </c>
    </row>
    <row r="34" spans="2:20" s="9" customFormat="1">
      <c r="B34" s="23">
        <v>24</v>
      </c>
      <c r="C34" s="28"/>
      <c r="D34" s="28"/>
      <c r="E34" s="26"/>
      <c r="F34" s="26"/>
      <c r="G34" s="27"/>
      <c r="H34" s="27"/>
      <c r="I34" s="27"/>
      <c r="J34" s="4">
        <f t="shared" si="1"/>
        <v>0</v>
      </c>
      <c r="K34" s="27"/>
      <c r="L34" s="4">
        <f>IFERROR(VLOOKUP(K34,都道府県マスタ!$G$7:$J$56,4,TRUE),0)</f>
        <v>0</v>
      </c>
      <c r="M34" s="4">
        <f>IFERROR(VLOOKUP(K34,都道府県マスタ!$H$10:$J$41,3,TRUE),0)</f>
        <v>0</v>
      </c>
      <c r="N34" s="4">
        <f t="shared" si="2"/>
        <v>0</v>
      </c>
      <c r="O34" s="25">
        <f t="shared" si="3"/>
        <v>0</v>
      </c>
      <c r="P34" s="4">
        <f t="shared" si="4"/>
        <v>0</v>
      </c>
      <c r="Q34" s="4">
        <f t="shared" si="5"/>
        <v>0</v>
      </c>
      <c r="R34" s="25">
        <f t="shared" si="6"/>
        <v>0</v>
      </c>
      <c r="S34" s="25">
        <f t="shared" si="7"/>
        <v>0</v>
      </c>
      <c r="T34" s="4">
        <f t="shared" si="8"/>
        <v>0</v>
      </c>
    </row>
    <row r="35" spans="2:20" s="9" customFormat="1">
      <c r="B35" s="23">
        <v>25</v>
      </c>
      <c r="C35" s="28"/>
      <c r="D35" s="28"/>
      <c r="E35" s="26"/>
      <c r="F35" s="26"/>
      <c r="G35" s="27"/>
      <c r="H35" s="27"/>
      <c r="I35" s="27"/>
      <c r="J35" s="4">
        <f t="shared" si="1"/>
        <v>0</v>
      </c>
      <c r="K35" s="27"/>
      <c r="L35" s="4">
        <f>IFERROR(VLOOKUP(K35,都道府県マスタ!$G$7:$J$56,4,TRUE),0)</f>
        <v>0</v>
      </c>
      <c r="M35" s="4">
        <f>IFERROR(VLOOKUP(K35,都道府県マスタ!$H$10:$J$41,3,TRUE),0)</f>
        <v>0</v>
      </c>
      <c r="N35" s="4">
        <f t="shared" si="2"/>
        <v>0</v>
      </c>
      <c r="O35" s="25">
        <f t="shared" si="3"/>
        <v>0</v>
      </c>
      <c r="P35" s="4">
        <f t="shared" si="4"/>
        <v>0</v>
      </c>
      <c r="Q35" s="4">
        <f t="shared" si="5"/>
        <v>0</v>
      </c>
      <c r="R35" s="25">
        <f t="shared" si="6"/>
        <v>0</v>
      </c>
      <c r="S35" s="25">
        <f t="shared" si="7"/>
        <v>0</v>
      </c>
      <c r="T35" s="4">
        <f t="shared" si="8"/>
        <v>0</v>
      </c>
    </row>
    <row r="36" spans="2:20" s="9" customFormat="1">
      <c r="B36" s="23">
        <v>26</v>
      </c>
      <c r="C36" s="28"/>
      <c r="D36" s="28"/>
      <c r="E36" s="26"/>
      <c r="F36" s="26"/>
      <c r="G36" s="27"/>
      <c r="H36" s="27"/>
      <c r="I36" s="27"/>
      <c r="J36" s="4">
        <f t="shared" si="1"/>
        <v>0</v>
      </c>
      <c r="K36" s="27"/>
      <c r="L36" s="4">
        <f>IFERROR(VLOOKUP(K36,都道府県マスタ!$G$7:$J$56,4,TRUE),0)</f>
        <v>0</v>
      </c>
      <c r="M36" s="4">
        <f>IFERROR(VLOOKUP(K36,都道府県マスタ!$H$10:$J$41,3,TRUE),0)</f>
        <v>0</v>
      </c>
      <c r="N36" s="4">
        <f t="shared" si="2"/>
        <v>0</v>
      </c>
      <c r="O36" s="25">
        <f t="shared" si="3"/>
        <v>0</v>
      </c>
      <c r="P36" s="4">
        <f t="shared" si="4"/>
        <v>0</v>
      </c>
      <c r="Q36" s="4">
        <f t="shared" si="5"/>
        <v>0</v>
      </c>
      <c r="R36" s="25">
        <f t="shared" si="6"/>
        <v>0</v>
      </c>
      <c r="S36" s="25">
        <f t="shared" si="7"/>
        <v>0</v>
      </c>
      <c r="T36" s="4">
        <f t="shared" si="8"/>
        <v>0</v>
      </c>
    </row>
    <row r="37" spans="2:20" s="9" customFormat="1">
      <c r="B37" s="23">
        <v>27</v>
      </c>
      <c r="C37" s="28"/>
      <c r="D37" s="28"/>
      <c r="E37" s="26"/>
      <c r="F37" s="26"/>
      <c r="G37" s="27"/>
      <c r="H37" s="27"/>
      <c r="I37" s="27"/>
      <c r="J37" s="4">
        <f t="shared" si="1"/>
        <v>0</v>
      </c>
      <c r="K37" s="27"/>
      <c r="L37" s="4">
        <f>IFERROR(VLOOKUP(K37,都道府県マスタ!$G$7:$J$56,4,TRUE),0)</f>
        <v>0</v>
      </c>
      <c r="M37" s="4">
        <f>IFERROR(VLOOKUP(K37,都道府県マスタ!$H$10:$J$41,3,TRUE),0)</f>
        <v>0</v>
      </c>
      <c r="N37" s="4">
        <f t="shared" si="2"/>
        <v>0</v>
      </c>
      <c r="O37" s="25">
        <f t="shared" si="3"/>
        <v>0</v>
      </c>
      <c r="P37" s="4">
        <f t="shared" si="4"/>
        <v>0</v>
      </c>
      <c r="Q37" s="4">
        <f t="shared" si="5"/>
        <v>0</v>
      </c>
      <c r="R37" s="25">
        <f t="shared" si="6"/>
        <v>0</v>
      </c>
      <c r="S37" s="25">
        <f t="shared" si="7"/>
        <v>0</v>
      </c>
      <c r="T37" s="4">
        <f t="shared" si="8"/>
        <v>0</v>
      </c>
    </row>
    <row r="38" spans="2:20" s="9" customFormat="1">
      <c r="B38" s="23">
        <v>28</v>
      </c>
      <c r="C38" s="28"/>
      <c r="D38" s="28"/>
      <c r="E38" s="26"/>
      <c r="F38" s="26"/>
      <c r="G38" s="27"/>
      <c r="H38" s="27"/>
      <c r="I38" s="27"/>
      <c r="J38" s="4">
        <f t="shared" si="1"/>
        <v>0</v>
      </c>
      <c r="K38" s="27"/>
      <c r="L38" s="4">
        <f>IFERROR(VLOOKUP(K38,都道府県マスタ!$G$7:$J$56,4,TRUE),0)</f>
        <v>0</v>
      </c>
      <c r="M38" s="4">
        <f>IFERROR(VLOOKUP(K38,都道府県マスタ!$H$10:$J$41,3,TRUE),0)</f>
        <v>0</v>
      </c>
      <c r="N38" s="4">
        <f t="shared" si="2"/>
        <v>0</v>
      </c>
      <c r="O38" s="25">
        <f t="shared" si="3"/>
        <v>0</v>
      </c>
      <c r="P38" s="4">
        <f t="shared" si="4"/>
        <v>0</v>
      </c>
      <c r="Q38" s="4">
        <f t="shared" si="5"/>
        <v>0</v>
      </c>
      <c r="R38" s="25">
        <f t="shared" si="6"/>
        <v>0</v>
      </c>
      <c r="S38" s="25">
        <f t="shared" si="7"/>
        <v>0</v>
      </c>
      <c r="T38" s="4">
        <f t="shared" si="8"/>
        <v>0</v>
      </c>
    </row>
    <row r="39" spans="2:20" s="9" customFormat="1">
      <c r="B39" s="23">
        <v>29</v>
      </c>
      <c r="C39" s="28"/>
      <c r="D39" s="28"/>
      <c r="E39" s="26"/>
      <c r="F39" s="26"/>
      <c r="G39" s="27"/>
      <c r="H39" s="27"/>
      <c r="I39" s="27"/>
      <c r="J39" s="4">
        <f t="shared" si="1"/>
        <v>0</v>
      </c>
      <c r="K39" s="27"/>
      <c r="L39" s="4">
        <f>IFERROR(VLOOKUP(K39,都道府県マスタ!$G$7:$J$56,4,TRUE),0)</f>
        <v>0</v>
      </c>
      <c r="M39" s="4">
        <f>IFERROR(VLOOKUP(K39,都道府県マスタ!$H$10:$J$41,3,TRUE),0)</f>
        <v>0</v>
      </c>
      <c r="N39" s="4">
        <f t="shared" si="2"/>
        <v>0</v>
      </c>
      <c r="O39" s="25">
        <f t="shared" si="3"/>
        <v>0</v>
      </c>
      <c r="P39" s="4">
        <f t="shared" si="4"/>
        <v>0</v>
      </c>
      <c r="Q39" s="4">
        <f t="shared" si="5"/>
        <v>0</v>
      </c>
      <c r="R39" s="25">
        <f t="shared" si="6"/>
        <v>0</v>
      </c>
      <c r="S39" s="25">
        <f t="shared" si="7"/>
        <v>0</v>
      </c>
      <c r="T39" s="4">
        <f t="shared" si="8"/>
        <v>0</v>
      </c>
    </row>
    <row r="40" spans="2:20" s="9" customFormat="1">
      <c r="B40" s="23">
        <v>30</v>
      </c>
      <c r="C40" s="28"/>
      <c r="D40" s="28"/>
      <c r="E40" s="26"/>
      <c r="F40" s="26"/>
      <c r="G40" s="27"/>
      <c r="H40" s="27"/>
      <c r="I40" s="27"/>
      <c r="J40" s="4">
        <f t="shared" si="1"/>
        <v>0</v>
      </c>
      <c r="K40" s="27"/>
      <c r="L40" s="4">
        <f>IFERROR(VLOOKUP(K40,都道府県マスタ!$G$7:$J$56,4,TRUE),0)</f>
        <v>0</v>
      </c>
      <c r="M40" s="4">
        <f>IFERROR(VLOOKUP(K40,都道府県マスタ!$H$10:$J$41,3,TRUE),0)</f>
        <v>0</v>
      </c>
      <c r="N40" s="4">
        <f t="shared" si="2"/>
        <v>0</v>
      </c>
      <c r="O40" s="25">
        <f t="shared" si="3"/>
        <v>0</v>
      </c>
      <c r="P40" s="4">
        <f t="shared" si="4"/>
        <v>0</v>
      </c>
      <c r="Q40" s="4">
        <f t="shared" si="5"/>
        <v>0</v>
      </c>
      <c r="R40" s="25">
        <f t="shared" si="6"/>
        <v>0</v>
      </c>
      <c r="S40" s="25">
        <f t="shared" si="7"/>
        <v>0</v>
      </c>
      <c r="T40" s="4">
        <f t="shared" si="8"/>
        <v>0</v>
      </c>
    </row>
    <row r="41" spans="2:20" s="9" customFormat="1">
      <c r="B41" s="23">
        <v>31</v>
      </c>
      <c r="C41" s="28"/>
      <c r="D41" s="28"/>
      <c r="E41" s="26"/>
      <c r="F41" s="26"/>
      <c r="G41" s="27"/>
      <c r="H41" s="27"/>
      <c r="I41" s="27"/>
      <c r="J41" s="4">
        <f t="shared" si="1"/>
        <v>0</v>
      </c>
      <c r="K41" s="27"/>
      <c r="L41" s="4">
        <f>IFERROR(VLOOKUP(K41,都道府県マスタ!$G$7:$J$56,4,TRUE),0)</f>
        <v>0</v>
      </c>
      <c r="M41" s="4">
        <f>IFERROR(VLOOKUP(K41,都道府県マスタ!$H$10:$J$41,3,TRUE),0)</f>
        <v>0</v>
      </c>
      <c r="N41" s="4">
        <f t="shared" si="2"/>
        <v>0</v>
      </c>
      <c r="O41" s="25">
        <f t="shared" si="3"/>
        <v>0</v>
      </c>
      <c r="P41" s="4">
        <f t="shared" si="4"/>
        <v>0</v>
      </c>
      <c r="Q41" s="4">
        <f t="shared" si="5"/>
        <v>0</v>
      </c>
      <c r="R41" s="25">
        <f t="shared" si="6"/>
        <v>0</v>
      </c>
      <c r="S41" s="25">
        <f t="shared" si="7"/>
        <v>0</v>
      </c>
      <c r="T41" s="4">
        <f t="shared" si="8"/>
        <v>0</v>
      </c>
    </row>
    <row r="42" spans="2:20" s="9" customFormat="1">
      <c r="B42" s="23">
        <v>32</v>
      </c>
      <c r="C42" s="28"/>
      <c r="D42" s="28"/>
      <c r="E42" s="26"/>
      <c r="F42" s="26"/>
      <c r="G42" s="27"/>
      <c r="H42" s="27"/>
      <c r="I42" s="27"/>
      <c r="J42" s="4">
        <f t="shared" si="1"/>
        <v>0</v>
      </c>
      <c r="K42" s="27"/>
      <c r="L42" s="4">
        <f>IFERROR(VLOOKUP(K42,都道府県マスタ!$G$7:$J$56,4,TRUE),0)</f>
        <v>0</v>
      </c>
      <c r="M42" s="4">
        <f>IFERROR(VLOOKUP(K42,都道府県マスタ!$H$10:$J$41,3,TRUE),0)</f>
        <v>0</v>
      </c>
      <c r="N42" s="4">
        <f t="shared" si="2"/>
        <v>0</v>
      </c>
      <c r="O42" s="25">
        <f t="shared" si="3"/>
        <v>0</v>
      </c>
      <c r="P42" s="4">
        <f t="shared" si="4"/>
        <v>0</v>
      </c>
      <c r="Q42" s="4">
        <f t="shared" si="5"/>
        <v>0</v>
      </c>
      <c r="R42" s="25">
        <f t="shared" si="6"/>
        <v>0</v>
      </c>
      <c r="S42" s="25">
        <f t="shared" si="7"/>
        <v>0</v>
      </c>
      <c r="T42" s="4">
        <f t="shared" si="8"/>
        <v>0</v>
      </c>
    </row>
    <row r="43" spans="2:20" s="9" customFormat="1">
      <c r="B43" s="23">
        <v>33</v>
      </c>
      <c r="C43" s="28"/>
      <c r="D43" s="28"/>
      <c r="E43" s="26"/>
      <c r="F43" s="26"/>
      <c r="G43" s="27"/>
      <c r="H43" s="27"/>
      <c r="I43" s="27"/>
      <c r="J43" s="4">
        <f t="shared" ref="J43:J70" si="9">SUM(G43:I43)</f>
        <v>0</v>
      </c>
      <c r="K43" s="27"/>
      <c r="L43" s="4">
        <f>IFERROR(VLOOKUP(K43,都道府県マスタ!$G$7:$J$56,4,TRUE),0)</f>
        <v>0</v>
      </c>
      <c r="M43" s="4">
        <f>IFERROR(VLOOKUP(K43,都道府県マスタ!$H$10:$J$41,3,TRUE),0)</f>
        <v>0</v>
      </c>
      <c r="N43" s="4">
        <f t="shared" si="2"/>
        <v>0</v>
      </c>
      <c r="O43" s="25">
        <f t="shared" si="3"/>
        <v>0</v>
      </c>
      <c r="P43" s="4">
        <f t="shared" si="4"/>
        <v>0</v>
      </c>
      <c r="Q43" s="4">
        <f t="shared" si="5"/>
        <v>0</v>
      </c>
      <c r="R43" s="25">
        <f t="shared" si="6"/>
        <v>0</v>
      </c>
      <c r="S43" s="25">
        <f t="shared" si="7"/>
        <v>0</v>
      </c>
      <c r="T43" s="4">
        <f t="shared" si="8"/>
        <v>0</v>
      </c>
    </row>
    <row r="44" spans="2:20" s="9" customFormat="1">
      <c r="B44" s="23">
        <v>34</v>
      </c>
      <c r="C44" s="28"/>
      <c r="D44" s="28"/>
      <c r="E44" s="26"/>
      <c r="F44" s="26"/>
      <c r="G44" s="27"/>
      <c r="H44" s="27"/>
      <c r="I44" s="27"/>
      <c r="J44" s="4">
        <f t="shared" si="9"/>
        <v>0</v>
      </c>
      <c r="K44" s="27"/>
      <c r="L44" s="4">
        <f>IFERROR(VLOOKUP(K44,都道府県マスタ!$G$7:$J$56,4,TRUE),0)</f>
        <v>0</v>
      </c>
      <c r="M44" s="4">
        <f>IFERROR(VLOOKUP(K44,都道府県マスタ!$H$10:$J$41,3,TRUE),0)</f>
        <v>0</v>
      </c>
      <c r="N44" s="4">
        <f t="shared" si="2"/>
        <v>0</v>
      </c>
      <c r="O44" s="25">
        <f t="shared" si="3"/>
        <v>0</v>
      </c>
      <c r="P44" s="4">
        <f t="shared" si="4"/>
        <v>0</v>
      </c>
      <c r="Q44" s="4">
        <f t="shared" si="5"/>
        <v>0</v>
      </c>
      <c r="R44" s="25">
        <f t="shared" si="6"/>
        <v>0</v>
      </c>
      <c r="S44" s="25">
        <f t="shared" si="7"/>
        <v>0</v>
      </c>
      <c r="T44" s="4">
        <f t="shared" si="8"/>
        <v>0</v>
      </c>
    </row>
    <row r="45" spans="2:20" s="9" customFormat="1">
      <c r="B45" s="23">
        <v>35</v>
      </c>
      <c r="C45" s="28"/>
      <c r="D45" s="28"/>
      <c r="E45" s="26"/>
      <c r="F45" s="26"/>
      <c r="G45" s="27"/>
      <c r="H45" s="27"/>
      <c r="I45" s="27"/>
      <c r="J45" s="4">
        <f t="shared" si="9"/>
        <v>0</v>
      </c>
      <c r="K45" s="27"/>
      <c r="L45" s="4">
        <f>IFERROR(VLOOKUP(K45,都道府県マスタ!$G$7:$J$56,4,TRUE),0)</f>
        <v>0</v>
      </c>
      <c r="M45" s="4">
        <f>IFERROR(VLOOKUP(K45,都道府県マスタ!$H$10:$J$41,3,TRUE),0)</f>
        <v>0</v>
      </c>
      <c r="N45" s="4">
        <f t="shared" si="2"/>
        <v>0</v>
      </c>
      <c r="O45" s="25">
        <f t="shared" si="3"/>
        <v>0</v>
      </c>
      <c r="P45" s="4">
        <f t="shared" si="4"/>
        <v>0</v>
      </c>
      <c r="Q45" s="4">
        <f t="shared" si="5"/>
        <v>0</v>
      </c>
      <c r="R45" s="25">
        <f t="shared" si="6"/>
        <v>0</v>
      </c>
      <c r="S45" s="25">
        <f t="shared" si="7"/>
        <v>0</v>
      </c>
      <c r="T45" s="4">
        <f t="shared" si="8"/>
        <v>0</v>
      </c>
    </row>
    <row r="46" spans="2:20" s="9" customFormat="1">
      <c r="B46" s="23">
        <v>36</v>
      </c>
      <c r="C46" s="28"/>
      <c r="D46" s="28"/>
      <c r="E46" s="26"/>
      <c r="F46" s="26"/>
      <c r="G46" s="27"/>
      <c r="H46" s="27"/>
      <c r="I46" s="27"/>
      <c r="J46" s="4">
        <f t="shared" si="9"/>
        <v>0</v>
      </c>
      <c r="K46" s="27"/>
      <c r="L46" s="4">
        <f>IFERROR(VLOOKUP(K46,都道府県マスタ!$G$7:$J$56,4,TRUE),0)</f>
        <v>0</v>
      </c>
      <c r="M46" s="4">
        <f>IFERROR(VLOOKUP(K46,都道府県マスタ!$H$10:$J$41,3,TRUE),0)</f>
        <v>0</v>
      </c>
      <c r="N46" s="4">
        <f t="shared" si="2"/>
        <v>0</v>
      </c>
      <c r="O46" s="25">
        <f t="shared" si="3"/>
        <v>0</v>
      </c>
      <c r="P46" s="4">
        <f t="shared" si="4"/>
        <v>0</v>
      </c>
      <c r="Q46" s="4">
        <f t="shared" si="5"/>
        <v>0</v>
      </c>
      <c r="R46" s="25">
        <f t="shared" si="6"/>
        <v>0</v>
      </c>
      <c r="S46" s="25">
        <f t="shared" si="7"/>
        <v>0</v>
      </c>
      <c r="T46" s="4">
        <f t="shared" si="8"/>
        <v>0</v>
      </c>
    </row>
    <row r="47" spans="2:20" s="9" customFormat="1">
      <c r="B47" s="23">
        <v>37</v>
      </c>
      <c r="C47" s="28"/>
      <c r="D47" s="28"/>
      <c r="E47" s="26"/>
      <c r="F47" s="26"/>
      <c r="G47" s="27"/>
      <c r="H47" s="27"/>
      <c r="I47" s="27"/>
      <c r="J47" s="4">
        <f t="shared" si="9"/>
        <v>0</v>
      </c>
      <c r="K47" s="27"/>
      <c r="L47" s="4">
        <f>IFERROR(VLOOKUP(K47,都道府県マスタ!$G$7:$J$56,4,TRUE),0)</f>
        <v>0</v>
      </c>
      <c r="M47" s="4">
        <f>IFERROR(VLOOKUP(K47,都道府県マスタ!$H$10:$J$41,3,TRUE),0)</f>
        <v>0</v>
      </c>
      <c r="N47" s="4">
        <f t="shared" si="2"/>
        <v>0</v>
      </c>
      <c r="O47" s="25">
        <f t="shared" si="3"/>
        <v>0</v>
      </c>
      <c r="P47" s="4">
        <f t="shared" si="4"/>
        <v>0</v>
      </c>
      <c r="Q47" s="4">
        <f t="shared" si="5"/>
        <v>0</v>
      </c>
      <c r="R47" s="25">
        <f t="shared" si="6"/>
        <v>0</v>
      </c>
      <c r="S47" s="25">
        <f t="shared" si="7"/>
        <v>0</v>
      </c>
      <c r="T47" s="4">
        <f t="shared" si="8"/>
        <v>0</v>
      </c>
    </row>
    <row r="48" spans="2:20" s="9" customFormat="1">
      <c r="B48" s="23">
        <v>38</v>
      </c>
      <c r="C48" s="28"/>
      <c r="D48" s="28"/>
      <c r="E48" s="26"/>
      <c r="F48" s="26"/>
      <c r="G48" s="27"/>
      <c r="H48" s="27"/>
      <c r="I48" s="27"/>
      <c r="J48" s="4">
        <f t="shared" si="9"/>
        <v>0</v>
      </c>
      <c r="K48" s="27"/>
      <c r="L48" s="4">
        <f>IFERROR(VLOOKUP(K48,都道府県マスタ!$G$7:$J$56,4,TRUE),0)</f>
        <v>0</v>
      </c>
      <c r="M48" s="4">
        <f>IFERROR(VLOOKUP(K48,都道府県マスタ!$H$10:$J$41,3,TRUE),0)</f>
        <v>0</v>
      </c>
      <c r="N48" s="4">
        <f t="shared" si="2"/>
        <v>0</v>
      </c>
      <c r="O48" s="25">
        <f t="shared" si="3"/>
        <v>0</v>
      </c>
      <c r="P48" s="4">
        <f t="shared" si="4"/>
        <v>0</v>
      </c>
      <c r="Q48" s="4">
        <f t="shared" si="5"/>
        <v>0</v>
      </c>
      <c r="R48" s="25">
        <f t="shared" si="6"/>
        <v>0</v>
      </c>
      <c r="S48" s="25">
        <f t="shared" si="7"/>
        <v>0</v>
      </c>
      <c r="T48" s="4">
        <f t="shared" si="8"/>
        <v>0</v>
      </c>
    </row>
    <row r="49" spans="2:20" s="9" customFormat="1">
      <c r="B49" s="23">
        <v>39</v>
      </c>
      <c r="C49" s="28"/>
      <c r="D49" s="28"/>
      <c r="E49" s="26"/>
      <c r="F49" s="26"/>
      <c r="G49" s="27"/>
      <c r="H49" s="27"/>
      <c r="I49" s="27"/>
      <c r="J49" s="4">
        <f t="shared" si="9"/>
        <v>0</v>
      </c>
      <c r="K49" s="27"/>
      <c r="L49" s="4">
        <f>IFERROR(VLOOKUP(K49,都道府県マスタ!$G$7:$J$56,4,TRUE),0)</f>
        <v>0</v>
      </c>
      <c r="M49" s="4">
        <f>IFERROR(VLOOKUP(K49,都道府県マスタ!$H$10:$J$41,3,TRUE),0)</f>
        <v>0</v>
      </c>
      <c r="N49" s="4">
        <f t="shared" si="2"/>
        <v>0</v>
      </c>
      <c r="O49" s="25">
        <f t="shared" si="3"/>
        <v>0</v>
      </c>
      <c r="P49" s="4">
        <f t="shared" si="4"/>
        <v>0</v>
      </c>
      <c r="Q49" s="4">
        <f t="shared" si="5"/>
        <v>0</v>
      </c>
      <c r="R49" s="25">
        <f t="shared" si="6"/>
        <v>0</v>
      </c>
      <c r="S49" s="25">
        <f t="shared" si="7"/>
        <v>0</v>
      </c>
      <c r="T49" s="4">
        <f t="shared" si="8"/>
        <v>0</v>
      </c>
    </row>
    <row r="50" spans="2:20" s="9" customFormat="1">
      <c r="B50" s="23">
        <v>40</v>
      </c>
      <c r="C50" s="28"/>
      <c r="D50" s="28"/>
      <c r="E50" s="26"/>
      <c r="F50" s="26"/>
      <c r="G50" s="27"/>
      <c r="H50" s="27"/>
      <c r="I50" s="27"/>
      <c r="J50" s="4">
        <f t="shared" si="9"/>
        <v>0</v>
      </c>
      <c r="K50" s="27"/>
      <c r="L50" s="4">
        <f>IFERROR(VLOOKUP(K50,都道府県マスタ!$G$7:$J$56,4,TRUE),0)</f>
        <v>0</v>
      </c>
      <c r="M50" s="4">
        <f>IFERROR(VLOOKUP(K50,都道府県マスタ!$H$10:$J$41,3,TRUE),0)</f>
        <v>0</v>
      </c>
      <c r="N50" s="4">
        <f t="shared" si="2"/>
        <v>0</v>
      </c>
      <c r="O50" s="25">
        <f t="shared" si="3"/>
        <v>0</v>
      </c>
      <c r="P50" s="4">
        <f t="shared" si="4"/>
        <v>0</v>
      </c>
      <c r="Q50" s="4">
        <f t="shared" si="5"/>
        <v>0</v>
      </c>
      <c r="R50" s="25">
        <f t="shared" si="6"/>
        <v>0</v>
      </c>
      <c r="S50" s="25">
        <f t="shared" si="7"/>
        <v>0</v>
      </c>
      <c r="T50" s="4">
        <f t="shared" si="8"/>
        <v>0</v>
      </c>
    </row>
    <row r="51" spans="2:20" s="9" customFormat="1">
      <c r="B51" s="23">
        <v>41</v>
      </c>
      <c r="C51" s="28"/>
      <c r="D51" s="28"/>
      <c r="E51" s="26"/>
      <c r="F51" s="26"/>
      <c r="G51" s="27"/>
      <c r="H51" s="27"/>
      <c r="I51" s="27"/>
      <c r="J51" s="4">
        <f t="shared" si="9"/>
        <v>0</v>
      </c>
      <c r="K51" s="27"/>
      <c r="L51" s="4">
        <f>IFERROR(VLOOKUP(K51,都道府県マスタ!$G$7:$J$56,4,TRUE),0)</f>
        <v>0</v>
      </c>
      <c r="M51" s="4">
        <f>IFERROR(VLOOKUP(K51,都道府県マスタ!$H$10:$J$41,3,TRUE),0)</f>
        <v>0</v>
      </c>
      <c r="N51" s="4">
        <f t="shared" si="2"/>
        <v>0</v>
      </c>
      <c r="O51" s="25">
        <f t="shared" si="3"/>
        <v>0</v>
      </c>
      <c r="P51" s="4">
        <f t="shared" si="4"/>
        <v>0</v>
      </c>
      <c r="Q51" s="4">
        <f t="shared" si="5"/>
        <v>0</v>
      </c>
      <c r="R51" s="25">
        <f t="shared" si="6"/>
        <v>0</v>
      </c>
      <c r="S51" s="25">
        <f t="shared" si="7"/>
        <v>0</v>
      </c>
      <c r="T51" s="4">
        <f t="shared" si="8"/>
        <v>0</v>
      </c>
    </row>
    <row r="52" spans="2:20" s="9" customFormat="1">
      <c r="B52" s="23">
        <v>42</v>
      </c>
      <c r="C52" s="28"/>
      <c r="D52" s="28"/>
      <c r="E52" s="26"/>
      <c r="F52" s="26"/>
      <c r="G52" s="27"/>
      <c r="H52" s="27"/>
      <c r="I52" s="27"/>
      <c r="J52" s="4">
        <f t="shared" si="9"/>
        <v>0</v>
      </c>
      <c r="K52" s="27"/>
      <c r="L52" s="4">
        <f>IFERROR(VLOOKUP(K52,都道府県マスタ!$G$7:$J$56,4,TRUE),0)</f>
        <v>0</v>
      </c>
      <c r="M52" s="4">
        <f>IFERROR(VLOOKUP(K52,都道府県マスタ!$H$10:$J$41,3,TRUE),0)</f>
        <v>0</v>
      </c>
      <c r="N52" s="4">
        <f t="shared" si="2"/>
        <v>0</v>
      </c>
      <c r="O52" s="25">
        <f t="shared" si="3"/>
        <v>0</v>
      </c>
      <c r="P52" s="4">
        <f t="shared" si="4"/>
        <v>0</v>
      </c>
      <c r="Q52" s="4">
        <f t="shared" si="5"/>
        <v>0</v>
      </c>
      <c r="R52" s="25">
        <f t="shared" si="6"/>
        <v>0</v>
      </c>
      <c r="S52" s="25">
        <f t="shared" si="7"/>
        <v>0</v>
      </c>
      <c r="T52" s="4">
        <f t="shared" si="8"/>
        <v>0</v>
      </c>
    </row>
    <row r="53" spans="2:20" s="9" customFormat="1">
      <c r="B53" s="23">
        <v>43</v>
      </c>
      <c r="C53" s="28"/>
      <c r="D53" s="28"/>
      <c r="E53" s="26"/>
      <c r="F53" s="26"/>
      <c r="G53" s="27"/>
      <c r="H53" s="27"/>
      <c r="I53" s="27"/>
      <c r="J53" s="4">
        <f t="shared" si="9"/>
        <v>0</v>
      </c>
      <c r="K53" s="27"/>
      <c r="L53" s="4">
        <f>IFERROR(VLOOKUP(K53,都道府県マスタ!$G$7:$J$56,4,TRUE),0)</f>
        <v>0</v>
      </c>
      <c r="M53" s="4">
        <f>IFERROR(VLOOKUP(K53,都道府県マスタ!$H$10:$J$41,3,TRUE),0)</f>
        <v>0</v>
      </c>
      <c r="N53" s="4">
        <f t="shared" si="2"/>
        <v>0</v>
      </c>
      <c r="O53" s="25">
        <f t="shared" si="3"/>
        <v>0</v>
      </c>
      <c r="P53" s="4">
        <f t="shared" si="4"/>
        <v>0</v>
      </c>
      <c r="Q53" s="4">
        <f t="shared" si="5"/>
        <v>0</v>
      </c>
      <c r="R53" s="25">
        <f t="shared" si="6"/>
        <v>0</v>
      </c>
      <c r="S53" s="25">
        <f t="shared" si="7"/>
        <v>0</v>
      </c>
      <c r="T53" s="4">
        <f t="shared" si="8"/>
        <v>0</v>
      </c>
    </row>
    <row r="54" spans="2:20" s="9" customFormat="1">
      <c r="B54" s="23">
        <v>44</v>
      </c>
      <c r="C54" s="28"/>
      <c r="D54" s="28"/>
      <c r="E54" s="26"/>
      <c r="F54" s="26"/>
      <c r="G54" s="27"/>
      <c r="H54" s="27"/>
      <c r="I54" s="27"/>
      <c r="J54" s="4">
        <f t="shared" si="9"/>
        <v>0</v>
      </c>
      <c r="K54" s="27"/>
      <c r="L54" s="4">
        <f>IFERROR(VLOOKUP(K54,都道府県マスタ!$G$7:$J$56,4,TRUE),0)</f>
        <v>0</v>
      </c>
      <c r="M54" s="4">
        <f>IFERROR(VLOOKUP(K54,都道府県マスタ!$H$10:$J$41,3,TRUE),0)</f>
        <v>0</v>
      </c>
      <c r="N54" s="4">
        <f t="shared" si="2"/>
        <v>0</v>
      </c>
      <c r="O54" s="25">
        <f t="shared" si="3"/>
        <v>0</v>
      </c>
      <c r="P54" s="4">
        <f t="shared" si="4"/>
        <v>0</v>
      </c>
      <c r="Q54" s="4">
        <f t="shared" si="5"/>
        <v>0</v>
      </c>
      <c r="R54" s="25">
        <f t="shared" si="6"/>
        <v>0</v>
      </c>
      <c r="S54" s="25">
        <f t="shared" si="7"/>
        <v>0</v>
      </c>
      <c r="T54" s="4">
        <f t="shared" si="8"/>
        <v>0</v>
      </c>
    </row>
    <row r="55" spans="2:20" s="9" customFormat="1">
      <c r="B55" s="23">
        <v>45</v>
      </c>
      <c r="C55" s="28"/>
      <c r="D55" s="28"/>
      <c r="E55" s="26"/>
      <c r="F55" s="26"/>
      <c r="G55" s="27"/>
      <c r="H55" s="27"/>
      <c r="I55" s="27"/>
      <c r="J55" s="4">
        <f t="shared" si="9"/>
        <v>0</v>
      </c>
      <c r="K55" s="27"/>
      <c r="L55" s="4">
        <f>IFERROR(VLOOKUP(K55,都道府県マスタ!$G$7:$J$56,4,TRUE),0)</f>
        <v>0</v>
      </c>
      <c r="M55" s="4">
        <f>IFERROR(VLOOKUP(K55,都道府県マスタ!$H$10:$J$41,3,TRUE),0)</f>
        <v>0</v>
      </c>
      <c r="N55" s="4">
        <f t="shared" si="2"/>
        <v>0</v>
      </c>
      <c r="O55" s="25">
        <f t="shared" si="3"/>
        <v>0</v>
      </c>
      <c r="P55" s="4">
        <f t="shared" si="4"/>
        <v>0</v>
      </c>
      <c r="Q55" s="4">
        <f t="shared" si="5"/>
        <v>0</v>
      </c>
      <c r="R55" s="25">
        <f t="shared" si="6"/>
        <v>0</v>
      </c>
      <c r="S55" s="25">
        <f t="shared" si="7"/>
        <v>0</v>
      </c>
      <c r="T55" s="4">
        <f t="shared" si="8"/>
        <v>0</v>
      </c>
    </row>
    <row r="56" spans="2:20" s="9" customFormat="1">
      <c r="B56" s="23">
        <v>46</v>
      </c>
      <c r="C56" s="28"/>
      <c r="D56" s="28"/>
      <c r="E56" s="26"/>
      <c r="F56" s="26"/>
      <c r="G56" s="27"/>
      <c r="H56" s="27"/>
      <c r="I56" s="27"/>
      <c r="J56" s="4">
        <f t="shared" si="9"/>
        <v>0</v>
      </c>
      <c r="K56" s="27"/>
      <c r="L56" s="4">
        <f>IFERROR(VLOOKUP(K56,都道府県マスタ!$G$7:$J$56,4,TRUE),0)</f>
        <v>0</v>
      </c>
      <c r="M56" s="4">
        <f>IFERROR(VLOOKUP(K56,都道府県マスタ!$H$10:$J$41,3,TRUE),0)</f>
        <v>0</v>
      </c>
      <c r="N56" s="4">
        <f t="shared" si="2"/>
        <v>0</v>
      </c>
      <c r="O56" s="25">
        <f t="shared" si="3"/>
        <v>0</v>
      </c>
      <c r="P56" s="4">
        <f t="shared" si="4"/>
        <v>0</v>
      </c>
      <c r="Q56" s="4">
        <f t="shared" si="5"/>
        <v>0</v>
      </c>
      <c r="R56" s="25">
        <f t="shared" si="6"/>
        <v>0</v>
      </c>
      <c r="S56" s="25">
        <f t="shared" si="7"/>
        <v>0</v>
      </c>
      <c r="T56" s="4">
        <f t="shared" si="8"/>
        <v>0</v>
      </c>
    </row>
    <row r="57" spans="2:20" s="9" customFormat="1">
      <c r="B57" s="23">
        <v>47</v>
      </c>
      <c r="C57" s="28"/>
      <c r="D57" s="28"/>
      <c r="E57" s="26"/>
      <c r="F57" s="26"/>
      <c r="G57" s="27"/>
      <c r="H57" s="27"/>
      <c r="I57" s="27"/>
      <c r="J57" s="4">
        <f t="shared" si="9"/>
        <v>0</v>
      </c>
      <c r="K57" s="27"/>
      <c r="L57" s="4">
        <f>IFERROR(VLOOKUP(K57,都道府県マスタ!$G$7:$J$56,4,TRUE),0)</f>
        <v>0</v>
      </c>
      <c r="M57" s="4">
        <f>IFERROR(VLOOKUP(K57,都道府県マスタ!$H$10:$J$41,3,TRUE),0)</f>
        <v>0</v>
      </c>
      <c r="N57" s="4">
        <f t="shared" si="2"/>
        <v>0</v>
      </c>
      <c r="O57" s="25">
        <f t="shared" si="3"/>
        <v>0</v>
      </c>
      <c r="P57" s="4">
        <f t="shared" si="4"/>
        <v>0</v>
      </c>
      <c r="Q57" s="4">
        <f t="shared" si="5"/>
        <v>0</v>
      </c>
      <c r="R57" s="25">
        <f t="shared" si="6"/>
        <v>0</v>
      </c>
      <c r="S57" s="25">
        <f t="shared" si="7"/>
        <v>0</v>
      </c>
      <c r="T57" s="4">
        <f t="shared" si="8"/>
        <v>0</v>
      </c>
    </row>
    <row r="58" spans="2:20" s="9" customFormat="1">
      <c r="B58" s="23">
        <v>48</v>
      </c>
      <c r="C58" s="28"/>
      <c r="D58" s="28"/>
      <c r="E58" s="26"/>
      <c r="F58" s="26"/>
      <c r="G58" s="27"/>
      <c r="H58" s="27"/>
      <c r="I58" s="27"/>
      <c r="J58" s="4">
        <f t="shared" si="9"/>
        <v>0</v>
      </c>
      <c r="K58" s="27"/>
      <c r="L58" s="4">
        <f>IFERROR(VLOOKUP(K58,都道府県マスタ!$G$7:$J$56,4,TRUE),0)</f>
        <v>0</v>
      </c>
      <c r="M58" s="4">
        <f>IFERROR(VLOOKUP(K58,都道府県マスタ!$H$10:$J$41,3,TRUE),0)</f>
        <v>0</v>
      </c>
      <c r="N58" s="4">
        <f t="shared" si="2"/>
        <v>0</v>
      </c>
      <c r="O58" s="25">
        <f t="shared" si="3"/>
        <v>0</v>
      </c>
      <c r="P58" s="4">
        <f t="shared" si="4"/>
        <v>0</v>
      </c>
      <c r="Q58" s="4">
        <f t="shared" si="5"/>
        <v>0</v>
      </c>
      <c r="R58" s="25">
        <f t="shared" si="6"/>
        <v>0</v>
      </c>
      <c r="S58" s="25">
        <f t="shared" si="7"/>
        <v>0</v>
      </c>
      <c r="T58" s="4">
        <f t="shared" si="8"/>
        <v>0</v>
      </c>
    </row>
    <row r="59" spans="2:20" s="9" customFormat="1">
      <c r="B59" s="23">
        <v>49</v>
      </c>
      <c r="C59" s="28"/>
      <c r="D59" s="28"/>
      <c r="E59" s="26"/>
      <c r="F59" s="26"/>
      <c r="G59" s="27"/>
      <c r="H59" s="27"/>
      <c r="I59" s="27"/>
      <c r="J59" s="4">
        <f t="shared" si="9"/>
        <v>0</v>
      </c>
      <c r="K59" s="27"/>
      <c r="L59" s="4">
        <f>IFERROR(VLOOKUP(K59,都道府県マスタ!$G$7:$J$56,4,TRUE),0)</f>
        <v>0</v>
      </c>
      <c r="M59" s="4">
        <f>IFERROR(VLOOKUP(K59,都道府県マスタ!$H$10:$J$41,3,TRUE),0)</f>
        <v>0</v>
      </c>
      <c r="N59" s="4">
        <f t="shared" si="2"/>
        <v>0</v>
      </c>
      <c r="O59" s="25">
        <f t="shared" si="3"/>
        <v>0</v>
      </c>
      <c r="P59" s="4">
        <f t="shared" si="4"/>
        <v>0</v>
      </c>
      <c r="Q59" s="4">
        <f t="shared" si="5"/>
        <v>0</v>
      </c>
      <c r="R59" s="25">
        <f t="shared" si="6"/>
        <v>0</v>
      </c>
      <c r="S59" s="25">
        <f t="shared" si="7"/>
        <v>0</v>
      </c>
      <c r="T59" s="4">
        <f t="shared" si="8"/>
        <v>0</v>
      </c>
    </row>
    <row r="60" spans="2:20" s="9" customFormat="1">
      <c r="B60" s="23">
        <v>50</v>
      </c>
      <c r="C60" s="28"/>
      <c r="D60" s="28"/>
      <c r="E60" s="26"/>
      <c r="F60" s="26"/>
      <c r="G60" s="27"/>
      <c r="H60" s="27"/>
      <c r="I60" s="27"/>
      <c r="J60" s="4">
        <f t="shared" si="9"/>
        <v>0</v>
      </c>
      <c r="K60" s="27"/>
      <c r="L60" s="4">
        <f>IFERROR(VLOOKUP(K60,都道府県マスタ!$G$7:$J$56,4,TRUE),0)</f>
        <v>0</v>
      </c>
      <c r="M60" s="4">
        <f>IFERROR(VLOOKUP(K60,都道府県マスタ!$H$10:$J$41,3,TRUE),0)</f>
        <v>0</v>
      </c>
      <c r="N60" s="4">
        <f t="shared" si="2"/>
        <v>0</v>
      </c>
      <c r="O60" s="25">
        <f t="shared" si="3"/>
        <v>0</v>
      </c>
      <c r="P60" s="4">
        <f t="shared" si="4"/>
        <v>0</v>
      </c>
      <c r="Q60" s="4">
        <f t="shared" si="5"/>
        <v>0</v>
      </c>
      <c r="R60" s="25">
        <f t="shared" si="6"/>
        <v>0</v>
      </c>
      <c r="S60" s="25">
        <f t="shared" si="7"/>
        <v>0</v>
      </c>
      <c r="T60" s="4">
        <f t="shared" si="8"/>
        <v>0</v>
      </c>
    </row>
    <row r="61" spans="2:20" s="9" customFormat="1">
      <c r="B61" s="23">
        <v>51</v>
      </c>
      <c r="C61" s="28"/>
      <c r="D61" s="28"/>
      <c r="E61" s="26"/>
      <c r="F61" s="26"/>
      <c r="G61" s="27"/>
      <c r="H61" s="27"/>
      <c r="I61" s="27"/>
      <c r="J61" s="4">
        <f t="shared" si="9"/>
        <v>0</v>
      </c>
      <c r="K61" s="27"/>
      <c r="L61" s="4">
        <f>IFERROR(VLOOKUP(K61,都道府県マスタ!$G$7:$J$56,4,TRUE),0)</f>
        <v>0</v>
      </c>
      <c r="M61" s="4">
        <f>IFERROR(VLOOKUP(K61,都道府県マスタ!$H$10:$J$41,3,TRUE),0)</f>
        <v>0</v>
      </c>
      <c r="N61" s="4">
        <f t="shared" si="2"/>
        <v>0</v>
      </c>
      <c r="O61" s="25">
        <f t="shared" si="3"/>
        <v>0</v>
      </c>
      <c r="P61" s="4">
        <f t="shared" si="4"/>
        <v>0</v>
      </c>
      <c r="Q61" s="4">
        <f t="shared" si="5"/>
        <v>0</v>
      </c>
      <c r="R61" s="25">
        <f t="shared" si="6"/>
        <v>0</v>
      </c>
      <c r="S61" s="25">
        <f t="shared" si="7"/>
        <v>0</v>
      </c>
      <c r="T61" s="4">
        <f t="shared" si="8"/>
        <v>0</v>
      </c>
    </row>
    <row r="62" spans="2:20" s="9" customFormat="1">
      <c r="B62" s="23">
        <v>52</v>
      </c>
      <c r="C62" s="28"/>
      <c r="D62" s="28"/>
      <c r="E62" s="26"/>
      <c r="F62" s="26"/>
      <c r="G62" s="27"/>
      <c r="H62" s="27"/>
      <c r="I62" s="27"/>
      <c r="J62" s="4">
        <f t="shared" si="9"/>
        <v>0</v>
      </c>
      <c r="K62" s="27"/>
      <c r="L62" s="4">
        <f>IFERROR(VLOOKUP(K62,都道府県マスタ!$G$7:$J$56,4,TRUE),0)</f>
        <v>0</v>
      </c>
      <c r="M62" s="4">
        <f>IFERROR(VLOOKUP(K62,都道府県マスタ!$H$10:$J$41,3,TRUE),0)</f>
        <v>0</v>
      </c>
      <c r="N62" s="4">
        <f t="shared" si="2"/>
        <v>0</v>
      </c>
      <c r="O62" s="25">
        <f t="shared" si="3"/>
        <v>0</v>
      </c>
      <c r="P62" s="4">
        <f t="shared" si="4"/>
        <v>0</v>
      </c>
      <c r="Q62" s="4">
        <f t="shared" si="5"/>
        <v>0</v>
      </c>
      <c r="R62" s="25">
        <f t="shared" si="6"/>
        <v>0</v>
      </c>
      <c r="S62" s="25">
        <f t="shared" si="7"/>
        <v>0</v>
      </c>
      <c r="T62" s="4">
        <f t="shared" si="8"/>
        <v>0</v>
      </c>
    </row>
    <row r="63" spans="2:20" s="9" customFormat="1">
      <c r="B63" s="23">
        <v>53</v>
      </c>
      <c r="C63" s="28"/>
      <c r="D63" s="28"/>
      <c r="E63" s="26"/>
      <c r="F63" s="26"/>
      <c r="G63" s="27"/>
      <c r="H63" s="27"/>
      <c r="I63" s="27"/>
      <c r="J63" s="4">
        <f t="shared" si="9"/>
        <v>0</v>
      </c>
      <c r="K63" s="27"/>
      <c r="L63" s="4">
        <f>IFERROR(VLOOKUP(K63,都道府県マスタ!$G$7:$J$56,4,TRUE),0)</f>
        <v>0</v>
      </c>
      <c r="M63" s="4">
        <f>IFERROR(VLOOKUP(K63,都道府県マスタ!$H$10:$J$41,3,TRUE),0)</f>
        <v>0</v>
      </c>
      <c r="N63" s="4">
        <f t="shared" si="2"/>
        <v>0</v>
      </c>
      <c r="O63" s="25">
        <f t="shared" si="3"/>
        <v>0</v>
      </c>
      <c r="P63" s="4">
        <f t="shared" si="4"/>
        <v>0</v>
      </c>
      <c r="Q63" s="4">
        <f t="shared" si="5"/>
        <v>0</v>
      </c>
      <c r="R63" s="25">
        <f t="shared" si="6"/>
        <v>0</v>
      </c>
      <c r="S63" s="25">
        <f t="shared" si="7"/>
        <v>0</v>
      </c>
      <c r="T63" s="4">
        <f t="shared" si="8"/>
        <v>0</v>
      </c>
    </row>
    <row r="64" spans="2:20" s="9" customFormat="1">
      <c r="B64" s="23">
        <v>54</v>
      </c>
      <c r="C64" s="28"/>
      <c r="D64" s="28"/>
      <c r="E64" s="26"/>
      <c r="F64" s="26"/>
      <c r="G64" s="27"/>
      <c r="H64" s="27"/>
      <c r="I64" s="27"/>
      <c r="J64" s="4">
        <f t="shared" si="9"/>
        <v>0</v>
      </c>
      <c r="K64" s="27"/>
      <c r="L64" s="4">
        <f>IFERROR(VLOOKUP(K64,都道府県マスタ!$G$7:$J$56,4,TRUE),0)</f>
        <v>0</v>
      </c>
      <c r="M64" s="4">
        <f>IFERROR(VLOOKUP(K64,都道府県マスタ!$H$10:$J$41,3,TRUE),0)</f>
        <v>0</v>
      </c>
      <c r="N64" s="4">
        <f t="shared" si="2"/>
        <v>0</v>
      </c>
      <c r="O64" s="25">
        <f t="shared" si="3"/>
        <v>0</v>
      </c>
      <c r="P64" s="4">
        <f t="shared" si="4"/>
        <v>0</v>
      </c>
      <c r="Q64" s="4">
        <f t="shared" si="5"/>
        <v>0</v>
      </c>
      <c r="R64" s="25">
        <f t="shared" si="6"/>
        <v>0</v>
      </c>
      <c r="S64" s="25">
        <f t="shared" si="7"/>
        <v>0</v>
      </c>
      <c r="T64" s="4">
        <f t="shared" si="8"/>
        <v>0</v>
      </c>
    </row>
    <row r="65" spans="2:20" s="9" customFormat="1">
      <c r="B65" s="23">
        <v>55</v>
      </c>
      <c r="C65" s="28"/>
      <c r="D65" s="28"/>
      <c r="E65" s="26"/>
      <c r="F65" s="26"/>
      <c r="G65" s="27"/>
      <c r="H65" s="27"/>
      <c r="I65" s="27"/>
      <c r="J65" s="4">
        <f t="shared" si="9"/>
        <v>0</v>
      </c>
      <c r="K65" s="27"/>
      <c r="L65" s="4">
        <f>IFERROR(VLOOKUP(K65,都道府県マスタ!$G$7:$J$56,4,TRUE),0)</f>
        <v>0</v>
      </c>
      <c r="M65" s="4">
        <f>IFERROR(VLOOKUP(K65,都道府県マスタ!$H$10:$J$41,3,TRUE),0)</f>
        <v>0</v>
      </c>
      <c r="N65" s="4">
        <f t="shared" si="2"/>
        <v>0</v>
      </c>
      <c r="O65" s="25">
        <f t="shared" si="3"/>
        <v>0</v>
      </c>
      <c r="P65" s="4">
        <f t="shared" si="4"/>
        <v>0</v>
      </c>
      <c r="Q65" s="4">
        <f t="shared" si="5"/>
        <v>0</v>
      </c>
      <c r="R65" s="25">
        <f t="shared" si="6"/>
        <v>0</v>
      </c>
      <c r="S65" s="25">
        <f t="shared" si="7"/>
        <v>0</v>
      </c>
      <c r="T65" s="4">
        <f t="shared" si="8"/>
        <v>0</v>
      </c>
    </row>
    <row r="66" spans="2:20" s="9" customFormat="1">
      <c r="B66" s="23">
        <v>56</v>
      </c>
      <c r="C66" s="28"/>
      <c r="D66" s="28"/>
      <c r="E66" s="26"/>
      <c r="F66" s="26"/>
      <c r="G66" s="27"/>
      <c r="H66" s="27"/>
      <c r="I66" s="27"/>
      <c r="J66" s="4">
        <f t="shared" si="9"/>
        <v>0</v>
      </c>
      <c r="K66" s="27"/>
      <c r="L66" s="4">
        <f>IFERROR(VLOOKUP(K66,都道府県マスタ!$G$7:$J$56,4,TRUE),0)</f>
        <v>0</v>
      </c>
      <c r="M66" s="4">
        <f>IFERROR(VLOOKUP(K66,都道府県マスタ!$H$10:$J$41,3,TRUE),0)</f>
        <v>0</v>
      </c>
      <c r="N66" s="4">
        <f t="shared" si="2"/>
        <v>0</v>
      </c>
      <c r="O66" s="25">
        <f t="shared" si="3"/>
        <v>0</v>
      </c>
      <c r="P66" s="4">
        <f t="shared" si="4"/>
        <v>0</v>
      </c>
      <c r="Q66" s="4">
        <f t="shared" si="5"/>
        <v>0</v>
      </c>
      <c r="R66" s="25">
        <f t="shared" si="6"/>
        <v>0</v>
      </c>
      <c r="S66" s="25">
        <f t="shared" si="7"/>
        <v>0</v>
      </c>
      <c r="T66" s="4">
        <f t="shared" si="8"/>
        <v>0</v>
      </c>
    </row>
    <row r="67" spans="2:20" s="9" customFormat="1">
      <c r="B67" s="23">
        <v>57</v>
      </c>
      <c r="C67" s="28"/>
      <c r="D67" s="28"/>
      <c r="E67" s="26"/>
      <c r="F67" s="26"/>
      <c r="G67" s="27"/>
      <c r="H67" s="27"/>
      <c r="I67" s="27"/>
      <c r="J67" s="4">
        <f t="shared" si="9"/>
        <v>0</v>
      </c>
      <c r="K67" s="27"/>
      <c r="L67" s="4">
        <f>IFERROR(VLOOKUP(K67,都道府県マスタ!$G$7:$J$56,4,TRUE),0)</f>
        <v>0</v>
      </c>
      <c r="M67" s="4">
        <f>IFERROR(VLOOKUP(K67,都道府県マスタ!$H$10:$J$41,3,TRUE),0)</f>
        <v>0</v>
      </c>
      <c r="N67" s="4">
        <f t="shared" si="2"/>
        <v>0</v>
      </c>
      <c r="O67" s="25">
        <f t="shared" si="3"/>
        <v>0</v>
      </c>
      <c r="P67" s="4">
        <f t="shared" si="4"/>
        <v>0</v>
      </c>
      <c r="Q67" s="4">
        <f t="shared" si="5"/>
        <v>0</v>
      </c>
      <c r="R67" s="25">
        <f t="shared" si="6"/>
        <v>0</v>
      </c>
      <c r="S67" s="25">
        <f t="shared" si="7"/>
        <v>0</v>
      </c>
      <c r="T67" s="4">
        <f t="shared" si="8"/>
        <v>0</v>
      </c>
    </row>
    <row r="68" spans="2:20" s="9" customFormat="1">
      <c r="B68" s="23">
        <v>58</v>
      </c>
      <c r="C68" s="28"/>
      <c r="D68" s="28"/>
      <c r="E68" s="26"/>
      <c r="F68" s="26"/>
      <c r="G68" s="27"/>
      <c r="H68" s="27"/>
      <c r="I68" s="27"/>
      <c r="J68" s="4">
        <f t="shared" si="9"/>
        <v>0</v>
      </c>
      <c r="K68" s="27"/>
      <c r="L68" s="4">
        <f>IFERROR(VLOOKUP(K68,都道府県マスタ!$G$7:$J$56,4,TRUE),0)</f>
        <v>0</v>
      </c>
      <c r="M68" s="4">
        <f>IFERROR(VLOOKUP(K68,都道府県マスタ!$H$10:$J$41,3,TRUE),0)</f>
        <v>0</v>
      </c>
      <c r="N68" s="4">
        <f t="shared" si="2"/>
        <v>0</v>
      </c>
      <c r="O68" s="25">
        <f t="shared" si="3"/>
        <v>0</v>
      </c>
      <c r="P68" s="4">
        <f t="shared" si="4"/>
        <v>0</v>
      </c>
      <c r="Q68" s="4">
        <f t="shared" si="5"/>
        <v>0</v>
      </c>
      <c r="R68" s="25">
        <f t="shared" si="6"/>
        <v>0</v>
      </c>
      <c r="S68" s="25">
        <f t="shared" si="7"/>
        <v>0</v>
      </c>
      <c r="T68" s="4">
        <f t="shared" si="8"/>
        <v>0</v>
      </c>
    </row>
    <row r="69" spans="2:20" s="9" customFormat="1">
      <c r="B69" s="23">
        <v>59</v>
      </c>
      <c r="C69" s="28"/>
      <c r="D69" s="28"/>
      <c r="E69" s="26"/>
      <c r="F69" s="26"/>
      <c r="G69" s="27"/>
      <c r="H69" s="27"/>
      <c r="I69" s="27"/>
      <c r="J69" s="4">
        <f t="shared" si="9"/>
        <v>0</v>
      </c>
      <c r="K69" s="27"/>
      <c r="L69" s="4">
        <f>IFERROR(VLOOKUP(K69,都道府県マスタ!$G$7:$J$56,4,TRUE),0)</f>
        <v>0</v>
      </c>
      <c r="M69" s="4">
        <f>IFERROR(VLOOKUP(K69,都道府県マスタ!$H$10:$J$41,3,TRUE),0)</f>
        <v>0</v>
      </c>
      <c r="N69" s="4">
        <f t="shared" si="2"/>
        <v>0</v>
      </c>
      <c r="O69" s="25">
        <f t="shared" si="3"/>
        <v>0</v>
      </c>
      <c r="P69" s="4">
        <f t="shared" si="4"/>
        <v>0</v>
      </c>
      <c r="Q69" s="4">
        <f t="shared" si="5"/>
        <v>0</v>
      </c>
      <c r="R69" s="25">
        <f t="shared" si="6"/>
        <v>0</v>
      </c>
      <c r="S69" s="25">
        <f t="shared" si="7"/>
        <v>0</v>
      </c>
      <c r="T69" s="4">
        <f t="shared" si="8"/>
        <v>0</v>
      </c>
    </row>
    <row r="70" spans="2:20" s="9" customFormat="1">
      <c r="B70" s="23">
        <v>60</v>
      </c>
      <c r="C70" s="28"/>
      <c r="D70" s="28"/>
      <c r="E70" s="26"/>
      <c r="F70" s="26"/>
      <c r="G70" s="27"/>
      <c r="H70" s="27"/>
      <c r="I70" s="27"/>
      <c r="J70" s="4">
        <f t="shared" si="9"/>
        <v>0</v>
      </c>
      <c r="K70" s="27"/>
      <c r="L70" s="4">
        <f>IFERROR(VLOOKUP(K70,都道府県マスタ!$G$7:$J$56,4,TRUE),0)</f>
        <v>0</v>
      </c>
      <c r="M70" s="4">
        <f>IFERROR(VLOOKUP(K70,都道府県マスタ!$H$10:$J$41,3,TRUE),0)</f>
        <v>0</v>
      </c>
      <c r="N70" s="4">
        <f t="shared" si="2"/>
        <v>0</v>
      </c>
      <c r="O70" s="25">
        <f t="shared" si="3"/>
        <v>0</v>
      </c>
      <c r="P70" s="4">
        <f t="shared" si="4"/>
        <v>0</v>
      </c>
      <c r="Q70" s="4">
        <f t="shared" si="5"/>
        <v>0</v>
      </c>
      <c r="R70" s="25">
        <f t="shared" si="6"/>
        <v>0</v>
      </c>
      <c r="S70" s="25">
        <f t="shared" si="7"/>
        <v>0</v>
      </c>
      <c r="T70" s="4">
        <f t="shared" si="8"/>
        <v>0</v>
      </c>
    </row>
  </sheetData>
  <sheetProtection sheet="1" objects="1" scenarios="1"/>
  <mergeCells count="16">
    <mergeCell ref="B5:C5"/>
    <mergeCell ref="P8:P9"/>
    <mergeCell ref="Q8:Q9"/>
    <mergeCell ref="S8:S9"/>
    <mergeCell ref="B9:C9"/>
    <mergeCell ref="B7:C7"/>
    <mergeCell ref="B6:C6"/>
    <mergeCell ref="D6:E6"/>
    <mergeCell ref="D5:E5"/>
    <mergeCell ref="D7:E7"/>
    <mergeCell ref="B2:C2"/>
    <mergeCell ref="D2:G2"/>
    <mergeCell ref="B3:C3"/>
    <mergeCell ref="D3:G3"/>
    <mergeCell ref="B4:C4"/>
    <mergeCell ref="D4:G4"/>
  </mergeCells>
  <phoneticPr fontId="3"/>
  <conditionalFormatting sqref="C11:I70">
    <cfRule type="containsBlanks" dxfId="7" priority="2">
      <formula>LEN(TRIM(C11))=0</formula>
    </cfRule>
  </conditionalFormatting>
  <conditionalFormatting sqref="D2:D4">
    <cfRule type="containsBlanks" dxfId="6" priority="16">
      <formula>LEN(TRIM(D2))=0</formula>
    </cfRule>
  </conditionalFormatting>
  <conditionalFormatting sqref="D5:D7">
    <cfRule type="containsBlanks" dxfId="5" priority="5">
      <formula>LEN(TRIM(D5))=0</formula>
    </cfRule>
  </conditionalFormatting>
  <conditionalFormatting sqref="K11:K70">
    <cfRule type="containsBlanks" dxfId="4" priority="1">
      <formula>LEN(TRIM(K11))=0</formula>
    </cfRule>
  </conditionalFormatting>
  <dataValidations count="2">
    <dataValidation type="list" allowBlank="1" showInputMessage="1" showErrorMessage="1" sqref="D7" xr:uid="{871D14AC-01BF-43F4-BD6F-55DB6F386255}">
      <formula1>"申請有,申請無"</formula1>
    </dataValidation>
    <dataValidation type="list" allowBlank="1" showInputMessage="1" showErrorMessage="1" sqref="D6" xr:uid="{DBA91BF1-3199-4BF3-BBB5-83E5E1500F56}">
      <formula1>"全国健康保険協会,健康保険組合"</formula1>
    </dataValidation>
  </dataValidations>
  <pageMargins left="0.25" right="0.25" top="0.75" bottom="0.75" header="0.3" footer="0.3"/>
  <pageSetup paperSize="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D20FFED8-1E8E-4A55-A059-78BD2915CC19}">
          <x14:formula1>
            <xm:f>都道府県マスタ!$A$3:$A$49</xm:f>
          </x14:formula1>
          <xm:sqref>D5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59460F-E6A8-46A1-B40C-47D09996C25B}">
  <sheetPr>
    <tabColor rgb="FFFFFF00"/>
  </sheetPr>
  <dimension ref="B2:O71"/>
  <sheetViews>
    <sheetView view="pageBreakPreview" zoomScaleNormal="100" zoomScaleSheetLayoutView="100" workbookViewId="0">
      <pane ySplit="11" topLeftCell="A33" activePane="bottomLeft" state="frozen"/>
      <selection pane="bottomLeft"/>
    </sheetView>
  </sheetViews>
  <sheetFormatPr defaultColWidth="16" defaultRowHeight="18"/>
  <cols>
    <col min="1" max="1" width="5.7109375" style="29" customWidth="1"/>
    <col min="2" max="2" width="5.7109375" style="53" customWidth="1"/>
    <col min="3" max="3" width="13.7109375" style="54" customWidth="1"/>
    <col min="4" max="4" width="13.7109375" style="55" customWidth="1"/>
    <col min="5" max="5" width="14.7109375" style="29" customWidth="1"/>
    <col min="6" max="6" width="8.7109375" style="29" customWidth="1"/>
    <col min="7" max="11" width="18.7109375" style="29" customWidth="1"/>
    <col min="12" max="12" width="19.85546875" style="29" customWidth="1"/>
    <col min="13" max="15" width="18.7109375" style="29" customWidth="1"/>
    <col min="16" max="16384" width="16" style="29"/>
  </cols>
  <sheetData>
    <row r="2" spans="2:15" ht="18.75" customHeight="1">
      <c r="B2" s="166" t="s">
        <v>0</v>
      </c>
      <c r="C2" s="174"/>
      <c r="D2" s="180"/>
      <c r="E2" s="181"/>
      <c r="F2" s="181"/>
      <c r="G2" s="182"/>
    </row>
    <row r="3" spans="2:15" ht="18.75" customHeight="1">
      <c r="B3" s="166" t="s">
        <v>2</v>
      </c>
      <c r="C3" s="167"/>
      <c r="D3" s="180"/>
      <c r="E3" s="181"/>
      <c r="F3" s="181"/>
      <c r="G3" s="182"/>
    </row>
    <row r="4" spans="2:15" ht="18.75" customHeight="1">
      <c r="B4" s="166" t="s">
        <v>4</v>
      </c>
      <c r="C4" s="167"/>
      <c r="D4" s="180"/>
      <c r="E4" s="181"/>
      <c r="F4" s="181"/>
      <c r="G4" s="182"/>
    </row>
    <row r="5" spans="2:15" ht="18.75" customHeight="1">
      <c r="B5" s="166" t="s">
        <v>6</v>
      </c>
      <c r="C5" s="167"/>
      <c r="D5" s="171"/>
      <c r="E5" s="171"/>
      <c r="J5" s="30"/>
      <c r="K5" s="31"/>
      <c r="L5" s="32"/>
    </row>
    <row r="6" spans="2:15" ht="18.75" customHeight="1">
      <c r="B6" s="166" t="s">
        <v>8</v>
      </c>
      <c r="C6" s="170"/>
      <c r="D6" s="171"/>
      <c r="E6" s="171"/>
      <c r="J6" s="30"/>
      <c r="K6" s="31"/>
      <c r="L6" s="32"/>
    </row>
    <row r="7" spans="2:15" ht="18.75" customHeight="1" thickBot="1">
      <c r="B7" s="169" t="s">
        <v>18</v>
      </c>
      <c r="C7" s="169"/>
      <c r="D7" s="184"/>
      <c r="E7" s="184"/>
      <c r="F7" s="32"/>
      <c r="G7" s="18" t="s">
        <v>10</v>
      </c>
      <c r="I7" s="33" t="s">
        <v>11</v>
      </c>
      <c r="J7" s="33" t="s">
        <v>12</v>
      </c>
      <c r="K7" s="33" t="s">
        <v>13</v>
      </c>
      <c r="L7" s="105" t="s">
        <v>14</v>
      </c>
      <c r="M7" s="33" t="s">
        <v>15</v>
      </c>
      <c r="N7" s="33" t="s">
        <v>16</v>
      </c>
      <c r="O7" s="34" t="s">
        <v>17</v>
      </c>
    </row>
    <row r="8" spans="2:15" s="40" customFormat="1" ht="18.75" customHeight="1" thickBot="1">
      <c r="B8" s="35"/>
      <c r="C8" s="36"/>
      <c r="D8" s="41"/>
      <c r="E8" s="41"/>
      <c r="F8" s="36"/>
      <c r="G8" s="37">
        <f>SUM(G12:G71)</f>
        <v>0</v>
      </c>
      <c r="H8" s="29"/>
      <c r="I8" s="37">
        <f>SUM(I12:I71)</f>
        <v>0</v>
      </c>
      <c r="J8" s="37">
        <f t="shared" ref="J8:N8" si="0">SUM(J12:J71)</f>
        <v>0</v>
      </c>
      <c r="K8" s="37">
        <f t="shared" si="0"/>
        <v>0</v>
      </c>
      <c r="L8" s="37">
        <f t="shared" si="0"/>
        <v>0</v>
      </c>
      <c r="M8" s="37">
        <f t="shared" si="0"/>
        <v>0</v>
      </c>
      <c r="N8" s="38">
        <f t="shared" si="0"/>
        <v>0</v>
      </c>
      <c r="O8" s="39">
        <f>SUM(I8:N8)</f>
        <v>0</v>
      </c>
    </row>
    <row r="9" spans="2:15" s="40" customFormat="1" ht="18.75" customHeight="1">
      <c r="B9" s="35"/>
      <c r="C9" s="41"/>
      <c r="D9" s="41"/>
      <c r="E9" s="41"/>
      <c r="F9" s="41"/>
      <c r="G9" s="41"/>
      <c r="H9" s="42" t="s">
        <v>20</v>
      </c>
      <c r="I9" s="140" t="str">
        <f>IF(D5&lt;&gt;"", VLOOKUP(D5, 都道府県マスタ!$A$3:$C$49, 2, FALSE)/2, "")</f>
        <v/>
      </c>
      <c r="J9" s="142">
        <f>1.59%/2</f>
        <v>7.9500000000000005E-3</v>
      </c>
      <c r="K9" s="163">
        <v>0.183</v>
      </c>
      <c r="L9" s="163">
        <f>3.6/1000</f>
        <v>3.5999999999999999E-3</v>
      </c>
      <c r="M9" s="140">
        <v>8.9999999999999993E-3</v>
      </c>
      <c r="N9" s="163">
        <v>3.0000000000000001E-3</v>
      </c>
      <c r="O9" s="43"/>
    </row>
    <row r="10" spans="2:15" s="40" customFormat="1" ht="18.75" customHeight="1">
      <c r="B10" s="178" t="s">
        <v>53</v>
      </c>
      <c r="C10" s="179"/>
      <c r="D10" s="41"/>
      <c r="E10" s="44"/>
      <c r="F10" s="44"/>
      <c r="G10" s="36"/>
      <c r="H10" s="42" t="s">
        <v>22</v>
      </c>
      <c r="I10" s="161"/>
      <c r="J10" s="161"/>
      <c r="K10" s="164"/>
      <c r="L10" s="164"/>
      <c r="M10" s="141" t="s">
        <v>23</v>
      </c>
      <c r="N10" s="164"/>
    </row>
    <row r="11" spans="2:15" s="40" customFormat="1" ht="18.75" customHeight="1">
      <c r="B11" s="11" t="s">
        <v>24</v>
      </c>
      <c r="C11" s="45" t="s">
        <v>54</v>
      </c>
      <c r="D11" s="13" t="s">
        <v>26</v>
      </c>
      <c r="E11" s="46" t="s">
        <v>27</v>
      </c>
      <c r="F11" s="13" t="s">
        <v>28</v>
      </c>
      <c r="G11" s="46" t="s">
        <v>55</v>
      </c>
      <c r="H11" s="47" t="s">
        <v>56</v>
      </c>
      <c r="I11" s="47" t="s">
        <v>36</v>
      </c>
      <c r="J11" s="47" t="s">
        <v>37</v>
      </c>
      <c r="K11" s="47" t="s">
        <v>38</v>
      </c>
      <c r="L11" s="48" t="s">
        <v>39</v>
      </c>
      <c r="M11" s="47" t="s">
        <v>40</v>
      </c>
      <c r="N11" s="47" t="s">
        <v>41</v>
      </c>
      <c r="O11" s="47" t="s">
        <v>42</v>
      </c>
    </row>
    <row r="12" spans="2:15" s="40" customFormat="1">
      <c r="B12" s="49">
        <v>1</v>
      </c>
      <c r="C12" s="28"/>
      <c r="D12" s="28"/>
      <c r="E12" s="26"/>
      <c r="F12" s="26"/>
      <c r="G12" s="50"/>
      <c r="H12" s="51">
        <f>IF(G12&gt;1500000,1500000,ROUNDDOWN(G12,-3))</f>
        <v>0</v>
      </c>
      <c r="I12" s="4">
        <f>ROUNDDOWN(IF(OR($I$9=""), 0, IF($D12="令和8年4月", IF(OR($I$10="-", $I$10=""), $H12*$I$9, $H12*$I$10), $H12*$I$9)), 0)</f>
        <v>0</v>
      </c>
      <c r="J12" s="25">
        <f>ROUNDDOWN(IF(AND($F12&gt;=40, $F12&lt;=64), IF($D12="令和8年4月",  IF(OR($J$10="-", $J$10=""), $H12*$J$9,$H12*$J$10),$H12*$J$9) ),0)</f>
        <v>0</v>
      </c>
      <c r="K12" s="4">
        <f>IF($F12&lt;70,ROUNDDOWN(H12*$K$9/2,0),0)</f>
        <v>0</v>
      </c>
      <c r="L12" s="4">
        <f>IF($F12&lt;70,ROUNDDOWN(H12*$L$9,0),0)</f>
        <v>0</v>
      </c>
      <c r="M12" s="25">
        <f>IF($D$7="", 0, IF($D$7="申請有", ROUNDDOWN(G12*$M$9, 0), "-"))</f>
        <v>0</v>
      </c>
      <c r="N12" s="25">
        <f>IF($D$7="", 0, IF($D$7="申請有", ROUNDDOWN(G12*$N$9, 0), "-"))</f>
        <v>0</v>
      </c>
      <c r="O12" s="51">
        <f>SUM(I12:N12)</f>
        <v>0</v>
      </c>
    </row>
    <row r="13" spans="2:15" s="40" customFormat="1">
      <c r="B13" s="49">
        <v>2</v>
      </c>
      <c r="C13" s="28"/>
      <c r="D13" s="28"/>
      <c r="E13" s="26"/>
      <c r="F13" s="26"/>
      <c r="G13" s="50"/>
      <c r="H13" s="51">
        <f>IF(G13&gt;1500000,1500000,ROUNDDOWN(G13,-3))</f>
        <v>0</v>
      </c>
      <c r="I13" s="4">
        <f t="shared" ref="I13:I71" si="1">ROUNDDOWN(IF(OR($I$9=""), 0, IF($D13="令和8年4月", IF(OR($I$10="-", $I$10=""), $H13*$I$9, $H13*$I$10), $H13*$I$9)), 0)</f>
        <v>0</v>
      </c>
      <c r="J13" s="25">
        <f t="shared" ref="J13:J71" si="2">ROUNDDOWN(IF(AND($F13&gt;=40, $F13&lt;=64), IF($D13="令和8年4月",  IF(OR($J$10="-", $J$10=""), $H13*$J$9,$H13*$J$10),$H13*$J$9) ),0)</f>
        <v>0</v>
      </c>
      <c r="K13" s="4">
        <f t="shared" ref="K13:K70" si="3">IF($F13&lt;70,ROUNDDOWN(H13*$K$9/2,0),0)</f>
        <v>0</v>
      </c>
      <c r="L13" s="4">
        <f t="shared" ref="L13:L70" si="4">IF($F13&lt;70,ROUNDDOWN(H13*$L$9,0),0)</f>
        <v>0</v>
      </c>
      <c r="M13" s="25">
        <f t="shared" ref="M13:M71" si="5">IF($D$7="", 0, IF($D$7="申請有", ROUNDDOWN(G13*$M$9, 0), "-"))</f>
        <v>0</v>
      </c>
      <c r="N13" s="25">
        <f t="shared" ref="N13:N71" si="6">IF($D$7="", 0, IF($D$7="申請有", ROUNDDOWN(G13*$N$9, 0), "-"))</f>
        <v>0</v>
      </c>
      <c r="O13" s="51">
        <f t="shared" ref="O13:O71" si="7">SUM(I13:N13)</f>
        <v>0</v>
      </c>
    </row>
    <row r="14" spans="2:15" s="40" customFormat="1">
      <c r="B14" s="49">
        <v>3</v>
      </c>
      <c r="C14" s="28"/>
      <c r="D14" s="28"/>
      <c r="E14" s="26"/>
      <c r="F14" s="26"/>
      <c r="G14" s="50"/>
      <c r="H14" s="51">
        <f>IF(G14&gt;1500000,1500000,ROUNDDOWN(G14,-3))</f>
        <v>0</v>
      </c>
      <c r="I14" s="4">
        <f t="shared" si="1"/>
        <v>0</v>
      </c>
      <c r="J14" s="25">
        <f t="shared" si="2"/>
        <v>0</v>
      </c>
      <c r="K14" s="4">
        <f t="shared" si="3"/>
        <v>0</v>
      </c>
      <c r="L14" s="4">
        <f t="shared" si="4"/>
        <v>0</v>
      </c>
      <c r="M14" s="25">
        <f t="shared" si="5"/>
        <v>0</v>
      </c>
      <c r="N14" s="25">
        <f t="shared" si="6"/>
        <v>0</v>
      </c>
      <c r="O14" s="51">
        <f t="shared" si="7"/>
        <v>0</v>
      </c>
    </row>
    <row r="15" spans="2:15" s="40" customFormat="1">
      <c r="B15" s="49">
        <v>4</v>
      </c>
      <c r="C15" s="28"/>
      <c r="D15" s="28"/>
      <c r="E15" s="26"/>
      <c r="F15" s="26"/>
      <c r="G15" s="50"/>
      <c r="H15" s="51">
        <f t="shared" ref="H15:H70" si="8">IF(G15&gt;1500000,1500000,ROUNDDOWN(G15,-3))</f>
        <v>0</v>
      </c>
      <c r="I15" s="4">
        <f t="shared" si="1"/>
        <v>0</v>
      </c>
      <c r="J15" s="25">
        <f t="shared" si="2"/>
        <v>0</v>
      </c>
      <c r="K15" s="4">
        <f t="shared" si="3"/>
        <v>0</v>
      </c>
      <c r="L15" s="4">
        <f t="shared" si="4"/>
        <v>0</v>
      </c>
      <c r="M15" s="25">
        <f t="shared" si="5"/>
        <v>0</v>
      </c>
      <c r="N15" s="25">
        <f t="shared" si="6"/>
        <v>0</v>
      </c>
      <c r="O15" s="51">
        <f t="shared" si="7"/>
        <v>0</v>
      </c>
    </row>
    <row r="16" spans="2:15" s="40" customFormat="1">
      <c r="B16" s="49">
        <v>5</v>
      </c>
      <c r="C16" s="28"/>
      <c r="D16" s="28"/>
      <c r="E16" s="26"/>
      <c r="F16" s="26"/>
      <c r="G16" s="50"/>
      <c r="H16" s="51">
        <f>IF(G16&gt;1500000,1500000,ROUNDDOWN(G16,-3))</f>
        <v>0</v>
      </c>
      <c r="I16" s="4">
        <f t="shared" si="1"/>
        <v>0</v>
      </c>
      <c r="J16" s="25">
        <f t="shared" si="2"/>
        <v>0</v>
      </c>
      <c r="K16" s="4">
        <f t="shared" si="3"/>
        <v>0</v>
      </c>
      <c r="L16" s="4">
        <f t="shared" si="4"/>
        <v>0</v>
      </c>
      <c r="M16" s="25">
        <f t="shared" si="5"/>
        <v>0</v>
      </c>
      <c r="N16" s="25">
        <f t="shared" si="6"/>
        <v>0</v>
      </c>
      <c r="O16" s="51">
        <f>SUM(I16:N16)</f>
        <v>0</v>
      </c>
    </row>
    <row r="17" spans="2:15" s="40" customFormat="1">
      <c r="B17" s="49">
        <v>6</v>
      </c>
      <c r="C17" s="28"/>
      <c r="D17" s="28"/>
      <c r="E17" s="26"/>
      <c r="F17" s="26"/>
      <c r="G17" s="50"/>
      <c r="H17" s="51">
        <f t="shared" si="8"/>
        <v>0</v>
      </c>
      <c r="I17" s="4">
        <f t="shared" si="1"/>
        <v>0</v>
      </c>
      <c r="J17" s="25">
        <f t="shared" si="2"/>
        <v>0</v>
      </c>
      <c r="K17" s="4">
        <f t="shared" si="3"/>
        <v>0</v>
      </c>
      <c r="L17" s="4">
        <f t="shared" si="4"/>
        <v>0</v>
      </c>
      <c r="M17" s="25">
        <f t="shared" si="5"/>
        <v>0</v>
      </c>
      <c r="N17" s="25">
        <f t="shared" si="6"/>
        <v>0</v>
      </c>
      <c r="O17" s="51">
        <f t="shared" si="7"/>
        <v>0</v>
      </c>
    </row>
    <row r="18" spans="2:15" s="40" customFormat="1">
      <c r="B18" s="49">
        <v>7</v>
      </c>
      <c r="C18" s="28"/>
      <c r="D18" s="28"/>
      <c r="E18" s="26"/>
      <c r="F18" s="26"/>
      <c r="G18" s="50"/>
      <c r="H18" s="51">
        <f t="shared" si="8"/>
        <v>0</v>
      </c>
      <c r="I18" s="4">
        <f t="shared" si="1"/>
        <v>0</v>
      </c>
      <c r="J18" s="25">
        <f t="shared" si="2"/>
        <v>0</v>
      </c>
      <c r="K18" s="4">
        <f t="shared" si="3"/>
        <v>0</v>
      </c>
      <c r="L18" s="4">
        <f t="shared" si="4"/>
        <v>0</v>
      </c>
      <c r="M18" s="25">
        <f t="shared" si="5"/>
        <v>0</v>
      </c>
      <c r="N18" s="25">
        <f t="shared" si="6"/>
        <v>0</v>
      </c>
      <c r="O18" s="51">
        <f t="shared" si="7"/>
        <v>0</v>
      </c>
    </row>
    <row r="19" spans="2:15" s="40" customFormat="1">
      <c r="B19" s="49">
        <v>8</v>
      </c>
      <c r="C19" s="28"/>
      <c r="D19" s="28"/>
      <c r="E19" s="52"/>
      <c r="F19" s="52"/>
      <c r="G19" s="50"/>
      <c r="H19" s="51">
        <f t="shared" si="8"/>
        <v>0</v>
      </c>
      <c r="I19" s="4">
        <f t="shared" si="1"/>
        <v>0</v>
      </c>
      <c r="J19" s="25">
        <f t="shared" si="2"/>
        <v>0</v>
      </c>
      <c r="K19" s="4">
        <f t="shared" si="3"/>
        <v>0</v>
      </c>
      <c r="L19" s="4">
        <f t="shared" si="4"/>
        <v>0</v>
      </c>
      <c r="M19" s="25">
        <f t="shared" si="5"/>
        <v>0</v>
      </c>
      <c r="N19" s="25">
        <f t="shared" si="6"/>
        <v>0</v>
      </c>
      <c r="O19" s="51">
        <f t="shared" si="7"/>
        <v>0</v>
      </c>
    </row>
    <row r="20" spans="2:15" s="40" customFormat="1">
      <c r="B20" s="49">
        <v>9</v>
      </c>
      <c r="C20" s="28"/>
      <c r="D20" s="28"/>
      <c r="E20" s="52"/>
      <c r="F20" s="52"/>
      <c r="G20" s="50"/>
      <c r="H20" s="51">
        <f>IF(G20&gt;1500000,1500000,ROUNDDOWN(G20,-3))</f>
        <v>0</v>
      </c>
      <c r="I20" s="4">
        <f t="shared" si="1"/>
        <v>0</v>
      </c>
      <c r="J20" s="25">
        <f t="shared" si="2"/>
        <v>0</v>
      </c>
      <c r="K20" s="4">
        <f t="shared" si="3"/>
        <v>0</v>
      </c>
      <c r="L20" s="4">
        <f t="shared" si="4"/>
        <v>0</v>
      </c>
      <c r="M20" s="25">
        <f t="shared" si="5"/>
        <v>0</v>
      </c>
      <c r="N20" s="25">
        <f t="shared" si="6"/>
        <v>0</v>
      </c>
      <c r="O20" s="51">
        <f t="shared" si="7"/>
        <v>0</v>
      </c>
    </row>
    <row r="21" spans="2:15" s="40" customFormat="1">
      <c r="B21" s="49">
        <v>10</v>
      </c>
      <c r="C21" s="28"/>
      <c r="D21" s="28"/>
      <c r="E21" s="52"/>
      <c r="F21" s="52"/>
      <c r="G21" s="50"/>
      <c r="H21" s="51">
        <f>IF(G21&gt;1500000,1500000,ROUNDDOWN(G21,-3))</f>
        <v>0</v>
      </c>
      <c r="I21" s="4">
        <f t="shared" si="1"/>
        <v>0</v>
      </c>
      <c r="J21" s="25">
        <f t="shared" si="2"/>
        <v>0</v>
      </c>
      <c r="K21" s="4">
        <f t="shared" si="3"/>
        <v>0</v>
      </c>
      <c r="L21" s="4">
        <f t="shared" si="4"/>
        <v>0</v>
      </c>
      <c r="M21" s="25">
        <f t="shared" si="5"/>
        <v>0</v>
      </c>
      <c r="N21" s="25">
        <f t="shared" si="6"/>
        <v>0</v>
      </c>
      <c r="O21" s="51">
        <f t="shared" si="7"/>
        <v>0</v>
      </c>
    </row>
    <row r="22" spans="2:15" s="40" customFormat="1">
      <c r="B22" s="49">
        <v>11</v>
      </c>
      <c r="C22" s="28"/>
      <c r="D22" s="28"/>
      <c r="E22" s="52"/>
      <c r="F22" s="52"/>
      <c r="G22" s="50"/>
      <c r="H22" s="51">
        <f t="shared" si="8"/>
        <v>0</v>
      </c>
      <c r="I22" s="4">
        <f t="shared" si="1"/>
        <v>0</v>
      </c>
      <c r="J22" s="25">
        <f t="shared" si="2"/>
        <v>0</v>
      </c>
      <c r="K22" s="4">
        <f t="shared" si="3"/>
        <v>0</v>
      </c>
      <c r="L22" s="4">
        <f t="shared" si="4"/>
        <v>0</v>
      </c>
      <c r="M22" s="25">
        <f t="shared" si="5"/>
        <v>0</v>
      </c>
      <c r="N22" s="25">
        <f t="shared" si="6"/>
        <v>0</v>
      </c>
      <c r="O22" s="51">
        <f t="shared" si="7"/>
        <v>0</v>
      </c>
    </row>
    <row r="23" spans="2:15" s="40" customFormat="1">
      <c r="B23" s="49">
        <v>12</v>
      </c>
      <c r="C23" s="28"/>
      <c r="D23" s="28"/>
      <c r="E23" s="52"/>
      <c r="F23" s="52"/>
      <c r="G23" s="50"/>
      <c r="H23" s="51">
        <f t="shared" si="8"/>
        <v>0</v>
      </c>
      <c r="I23" s="4">
        <f t="shared" si="1"/>
        <v>0</v>
      </c>
      <c r="J23" s="25">
        <f t="shared" si="2"/>
        <v>0</v>
      </c>
      <c r="K23" s="4">
        <f t="shared" si="3"/>
        <v>0</v>
      </c>
      <c r="L23" s="4">
        <f t="shared" si="4"/>
        <v>0</v>
      </c>
      <c r="M23" s="25">
        <f t="shared" si="5"/>
        <v>0</v>
      </c>
      <c r="N23" s="25">
        <f t="shared" si="6"/>
        <v>0</v>
      </c>
      <c r="O23" s="51">
        <f t="shared" si="7"/>
        <v>0</v>
      </c>
    </row>
    <row r="24" spans="2:15" s="40" customFormat="1">
      <c r="B24" s="49">
        <v>13</v>
      </c>
      <c r="C24" s="28"/>
      <c r="D24" s="28"/>
      <c r="E24" s="52"/>
      <c r="F24" s="52"/>
      <c r="G24" s="50"/>
      <c r="H24" s="51">
        <f t="shared" si="8"/>
        <v>0</v>
      </c>
      <c r="I24" s="4">
        <f t="shared" si="1"/>
        <v>0</v>
      </c>
      <c r="J24" s="25">
        <f t="shared" si="2"/>
        <v>0</v>
      </c>
      <c r="K24" s="4">
        <f t="shared" si="3"/>
        <v>0</v>
      </c>
      <c r="L24" s="4">
        <f t="shared" si="4"/>
        <v>0</v>
      </c>
      <c r="M24" s="25">
        <f t="shared" si="5"/>
        <v>0</v>
      </c>
      <c r="N24" s="25">
        <f t="shared" si="6"/>
        <v>0</v>
      </c>
      <c r="O24" s="51">
        <f t="shared" si="7"/>
        <v>0</v>
      </c>
    </row>
    <row r="25" spans="2:15" s="40" customFormat="1">
      <c r="B25" s="49">
        <v>14</v>
      </c>
      <c r="C25" s="28"/>
      <c r="D25" s="28"/>
      <c r="E25" s="52"/>
      <c r="F25" s="52"/>
      <c r="G25" s="50"/>
      <c r="H25" s="51">
        <f t="shared" si="8"/>
        <v>0</v>
      </c>
      <c r="I25" s="4">
        <f t="shared" si="1"/>
        <v>0</v>
      </c>
      <c r="J25" s="25">
        <f t="shared" si="2"/>
        <v>0</v>
      </c>
      <c r="K25" s="4">
        <f t="shared" si="3"/>
        <v>0</v>
      </c>
      <c r="L25" s="4">
        <f t="shared" si="4"/>
        <v>0</v>
      </c>
      <c r="M25" s="25">
        <f t="shared" si="5"/>
        <v>0</v>
      </c>
      <c r="N25" s="25">
        <f t="shared" si="6"/>
        <v>0</v>
      </c>
      <c r="O25" s="51">
        <f t="shared" si="7"/>
        <v>0</v>
      </c>
    </row>
    <row r="26" spans="2:15" s="40" customFormat="1">
      <c r="B26" s="49">
        <v>15</v>
      </c>
      <c r="C26" s="28"/>
      <c r="D26" s="28"/>
      <c r="E26" s="52"/>
      <c r="F26" s="52"/>
      <c r="G26" s="50"/>
      <c r="H26" s="51">
        <f t="shared" si="8"/>
        <v>0</v>
      </c>
      <c r="I26" s="4">
        <f t="shared" si="1"/>
        <v>0</v>
      </c>
      <c r="J26" s="25">
        <f t="shared" si="2"/>
        <v>0</v>
      </c>
      <c r="K26" s="4">
        <f t="shared" si="3"/>
        <v>0</v>
      </c>
      <c r="L26" s="4">
        <f t="shared" si="4"/>
        <v>0</v>
      </c>
      <c r="M26" s="25">
        <f t="shared" si="5"/>
        <v>0</v>
      </c>
      <c r="N26" s="25">
        <f t="shared" si="6"/>
        <v>0</v>
      </c>
      <c r="O26" s="51">
        <f t="shared" si="7"/>
        <v>0</v>
      </c>
    </row>
    <row r="27" spans="2:15" s="40" customFormat="1">
      <c r="B27" s="49">
        <v>16</v>
      </c>
      <c r="C27" s="28"/>
      <c r="D27" s="28"/>
      <c r="E27" s="52"/>
      <c r="F27" s="52"/>
      <c r="G27" s="50"/>
      <c r="H27" s="51">
        <f t="shared" si="8"/>
        <v>0</v>
      </c>
      <c r="I27" s="4">
        <f t="shared" si="1"/>
        <v>0</v>
      </c>
      <c r="J27" s="25">
        <f t="shared" si="2"/>
        <v>0</v>
      </c>
      <c r="K27" s="4">
        <f t="shared" si="3"/>
        <v>0</v>
      </c>
      <c r="L27" s="4">
        <f t="shared" si="4"/>
        <v>0</v>
      </c>
      <c r="M27" s="25">
        <f t="shared" si="5"/>
        <v>0</v>
      </c>
      <c r="N27" s="25">
        <f t="shared" si="6"/>
        <v>0</v>
      </c>
      <c r="O27" s="51">
        <f t="shared" si="7"/>
        <v>0</v>
      </c>
    </row>
    <row r="28" spans="2:15" s="40" customFormat="1">
      <c r="B28" s="49">
        <v>17</v>
      </c>
      <c r="C28" s="28"/>
      <c r="D28" s="28"/>
      <c r="E28" s="52"/>
      <c r="F28" s="52"/>
      <c r="G28" s="50"/>
      <c r="H28" s="51">
        <f t="shared" si="8"/>
        <v>0</v>
      </c>
      <c r="I28" s="4">
        <f t="shared" si="1"/>
        <v>0</v>
      </c>
      <c r="J28" s="25">
        <f t="shared" si="2"/>
        <v>0</v>
      </c>
      <c r="K28" s="4">
        <f t="shared" si="3"/>
        <v>0</v>
      </c>
      <c r="L28" s="4">
        <f t="shared" si="4"/>
        <v>0</v>
      </c>
      <c r="M28" s="25">
        <f t="shared" si="5"/>
        <v>0</v>
      </c>
      <c r="N28" s="25">
        <f t="shared" si="6"/>
        <v>0</v>
      </c>
      <c r="O28" s="51">
        <f t="shared" si="7"/>
        <v>0</v>
      </c>
    </row>
    <row r="29" spans="2:15" s="40" customFormat="1">
      <c r="B29" s="49">
        <v>18</v>
      </c>
      <c r="C29" s="28"/>
      <c r="D29" s="28"/>
      <c r="E29" s="52"/>
      <c r="F29" s="52"/>
      <c r="G29" s="50"/>
      <c r="H29" s="51">
        <f t="shared" si="8"/>
        <v>0</v>
      </c>
      <c r="I29" s="4">
        <f t="shared" si="1"/>
        <v>0</v>
      </c>
      <c r="J29" s="25">
        <f t="shared" si="2"/>
        <v>0</v>
      </c>
      <c r="K29" s="4">
        <f t="shared" si="3"/>
        <v>0</v>
      </c>
      <c r="L29" s="4">
        <f t="shared" si="4"/>
        <v>0</v>
      </c>
      <c r="M29" s="25">
        <f t="shared" si="5"/>
        <v>0</v>
      </c>
      <c r="N29" s="25">
        <f t="shared" si="6"/>
        <v>0</v>
      </c>
      <c r="O29" s="51">
        <f t="shared" si="7"/>
        <v>0</v>
      </c>
    </row>
    <row r="30" spans="2:15" s="40" customFormat="1">
      <c r="B30" s="49">
        <v>19</v>
      </c>
      <c r="C30" s="28"/>
      <c r="D30" s="28"/>
      <c r="E30" s="52"/>
      <c r="F30" s="52"/>
      <c r="G30" s="50"/>
      <c r="H30" s="51">
        <f t="shared" si="8"/>
        <v>0</v>
      </c>
      <c r="I30" s="4">
        <f t="shared" si="1"/>
        <v>0</v>
      </c>
      <c r="J30" s="25">
        <f t="shared" si="2"/>
        <v>0</v>
      </c>
      <c r="K30" s="4">
        <f t="shared" si="3"/>
        <v>0</v>
      </c>
      <c r="L30" s="4">
        <f t="shared" si="4"/>
        <v>0</v>
      </c>
      <c r="M30" s="25">
        <f t="shared" si="5"/>
        <v>0</v>
      </c>
      <c r="N30" s="25">
        <f t="shared" si="6"/>
        <v>0</v>
      </c>
      <c r="O30" s="51">
        <f t="shared" si="7"/>
        <v>0</v>
      </c>
    </row>
    <row r="31" spans="2:15" s="40" customFormat="1">
      <c r="B31" s="49">
        <v>20</v>
      </c>
      <c r="C31" s="28"/>
      <c r="D31" s="28"/>
      <c r="E31" s="52"/>
      <c r="F31" s="52"/>
      <c r="G31" s="50"/>
      <c r="H31" s="51">
        <f t="shared" si="8"/>
        <v>0</v>
      </c>
      <c r="I31" s="4">
        <f t="shared" si="1"/>
        <v>0</v>
      </c>
      <c r="J31" s="25">
        <f t="shared" si="2"/>
        <v>0</v>
      </c>
      <c r="K31" s="4">
        <f t="shared" si="3"/>
        <v>0</v>
      </c>
      <c r="L31" s="4">
        <f t="shared" si="4"/>
        <v>0</v>
      </c>
      <c r="M31" s="25">
        <f t="shared" si="5"/>
        <v>0</v>
      </c>
      <c r="N31" s="25">
        <f t="shared" si="6"/>
        <v>0</v>
      </c>
      <c r="O31" s="51">
        <f t="shared" si="7"/>
        <v>0</v>
      </c>
    </row>
    <row r="32" spans="2:15" s="40" customFormat="1">
      <c r="B32" s="49">
        <v>21</v>
      </c>
      <c r="C32" s="28"/>
      <c r="D32" s="28"/>
      <c r="E32" s="52"/>
      <c r="F32" s="52"/>
      <c r="G32" s="50"/>
      <c r="H32" s="51">
        <f t="shared" si="8"/>
        <v>0</v>
      </c>
      <c r="I32" s="4">
        <f t="shared" si="1"/>
        <v>0</v>
      </c>
      <c r="J32" s="25">
        <f t="shared" si="2"/>
        <v>0</v>
      </c>
      <c r="K32" s="4">
        <f t="shared" si="3"/>
        <v>0</v>
      </c>
      <c r="L32" s="4">
        <f t="shared" si="4"/>
        <v>0</v>
      </c>
      <c r="M32" s="25">
        <f t="shared" si="5"/>
        <v>0</v>
      </c>
      <c r="N32" s="25">
        <f t="shared" si="6"/>
        <v>0</v>
      </c>
      <c r="O32" s="51">
        <f t="shared" si="7"/>
        <v>0</v>
      </c>
    </row>
    <row r="33" spans="2:15" s="40" customFormat="1">
      <c r="B33" s="49">
        <v>22</v>
      </c>
      <c r="C33" s="28"/>
      <c r="D33" s="28"/>
      <c r="E33" s="52"/>
      <c r="F33" s="52"/>
      <c r="G33" s="50"/>
      <c r="H33" s="51">
        <f t="shared" si="8"/>
        <v>0</v>
      </c>
      <c r="I33" s="4">
        <f t="shared" si="1"/>
        <v>0</v>
      </c>
      <c r="J33" s="25">
        <f t="shared" si="2"/>
        <v>0</v>
      </c>
      <c r="K33" s="4">
        <f t="shared" si="3"/>
        <v>0</v>
      </c>
      <c r="L33" s="4">
        <f t="shared" si="4"/>
        <v>0</v>
      </c>
      <c r="M33" s="25">
        <f t="shared" si="5"/>
        <v>0</v>
      </c>
      <c r="N33" s="25">
        <f t="shared" si="6"/>
        <v>0</v>
      </c>
      <c r="O33" s="51">
        <f t="shared" si="7"/>
        <v>0</v>
      </c>
    </row>
    <row r="34" spans="2:15" s="40" customFormat="1">
      <c r="B34" s="49">
        <v>23</v>
      </c>
      <c r="C34" s="28"/>
      <c r="D34" s="28"/>
      <c r="E34" s="52"/>
      <c r="F34" s="52"/>
      <c r="G34" s="50"/>
      <c r="H34" s="51">
        <f t="shared" si="8"/>
        <v>0</v>
      </c>
      <c r="I34" s="4">
        <f t="shared" si="1"/>
        <v>0</v>
      </c>
      <c r="J34" s="25">
        <f t="shared" si="2"/>
        <v>0</v>
      </c>
      <c r="K34" s="4">
        <f t="shared" si="3"/>
        <v>0</v>
      </c>
      <c r="L34" s="4">
        <f t="shared" si="4"/>
        <v>0</v>
      </c>
      <c r="M34" s="25">
        <f t="shared" si="5"/>
        <v>0</v>
      </c>
      <c r="N34" s="25">
        <f t="shared" si="6"/>
        <v>0</v>
      </c>
      <c r="O34" s="51">
        <f t="shared" si="7"/>
        <v>0</v>
      </c>
    </row>
    <row r="35" spans="2:15" s="40" customFormat="1">
      <c r="B35" s="49">
        <v>24</v>
      </c>
      <c r="C35" s="28"/>
      <c r="D35" s="28"/>
      <c r="E35" s="52"/>
      <c r="F35" s="52"/>
      <c r="G35" s="50"/>
      <c r="H35" s="51">
        <f t="shared" si="8"/>
        <v>0</v>
      </c>
      <c r="I35" s="4">
        <f t="shared" si="1"/>
        <v>0</v>
      </c>
      <c r="J35" s="25">
        <f t="shared" si="2"/>
        <v>0</v>
      </c>
      <c r="K35" s="4">
        <f t="shared" si="3"/>
        <v>0</v>
      </c>
      <c r="L35" s="4">
        <f t="shared" si="4"/>
        <v>0</v>
      </c>
      <c r="M35" s="25">
        <f t="shared" si="5"/>
        <v>0</v>
      </c>
      <c r="N35" s="25">
        <f t="shared" si="6"/>
        <v>0</v>
      </c>
      <c r="O35" s="51">
        <f t="shared" si="7"/>
        <v>0</v>
      </c>
    </row>
    <row r="36" spans="2:15" s="40" customFormat="1">
      <c r="B36" s="49">
        <v>25</v>
      </c>
      <c r="C36" s="28"/>
      <c r="D36" s="28"/>
      <c r="E36" s="52"/>
      <c r="F36" s="52"/>
      <c r="G36" s="50"/>
      <c r="H36" s="51">
        <f t="shared" si="8"/>
        <v>0</v>
      </c>
      <c r="I36" s="4">
        <f t="shared" si="1"/>
        <v>0</v>
      </c>
      <c r="J36" s="25">
        <f t="shared" si="2"/>
        <v>0</v>
      </c>
      <c r="K36" s="4">
        <f t="shared" si="3"/>
        <v>0</v>
      </c>
      <c r="L36" s="4">
        <f t="shared" si="4"/>
        <v>0</v>
      </c>
      <c r="M36" s="25">
        <f t="shared" si="5"/>
        <v>0</v>
      </c>
      <c r="N36" s="25">
        <f t="shared" si="6"/>
        <v>0</v>
      </c>
      <c r="O36" s="51">
        <f t="shared" si="7"/>
        <v>0</v>
      </c>
    </row>
    <row r="37" spans="2:15" s="40" customFormat="1">
      <c r="B37" s="49">
        <v>26</v>
      </c>
      <c r="C37" s="28"/>
      <c r="D37" s="28"/>
      <c r="E37" s="52"/>
      <c r="F37" s="52"/>
      <c r="G37" s="50"/>
      <c r="H37" s="51">
        <f t="shared" si="8"/>
        <v>0</v>
      </c>
      <c r="I37" s="4">
        <f t="shared" si="1"/>
        <v>0</v>
      </c>
      <c r="J37" s="25">
        <f t="shared" si="2"/>
        <v>0</v>
      </c>
      <c r="K37" s="4">
        <f t="shared" si="3"/>
        <v>0</v>
      </c>
      <c r="L37" s="4">
        <f t="shared" si="4"/>
        <v>0</v>
      </c>
      <c r="M37" s="25">
        <f t="shared" si="5"/>
        <v>0</v>
      </c>
      <c r="N37" s="25">
        <f t="shared" si="6"/>
        <v>0</v>
      </c>
      <c r="O37" s="51">
        <f t="shared" si="7"/>
        <v>0</v>
      </c>
    </row>
    <row r="38" spans="2:15" s="40" customFormat="1">
      <c r="B38" s="49">
        <v>27</v>
      </c>
      <c r="C38" s="28"/>
      <c r="D38" s="28"/>
      <c r="E38" s="52"/>
      <c r="F38" s="52"/>
      <c r="G38" s="50"/>
      <c r="H38" s="51">
        <f t="shared" si="8"/>
        <v>0</v>
      </c>
      <c r="I38" s="4">
        <f t="shared" si="1"/>
        <v>0</v>
      </c>
      <c r="J38" s="25">
        <f t="shared" si="2"/>
        <v>0</v>
      </c>
      <c r="K38" s="4">
        <f t="shared" si="3"/>
        <v>0</v>
      </c>
      <c r="L38" s="4">
        <f t="shared" si="4"/>
        <v>0</v>
      </c>
      <c r="M38" s="25">
        <f t="shared" si="5"/>
        <v>0</v>
      </c>
      <c r="N38" s="25">
        <f t="shared" si="6"/>
        <v>0</v>
      </c>
      <c r="O38" s="51">
        <f t="shared" si="7"/>
        <v>0</v>
      </c>
    </row>
    <row r="39" spans="2:15" s="40" customFormat="1">
      <c r="B39" s="49">
        <v>28</v>
      </c>
      <c r="C39" s="28"/>
      <c r="D39" s="28"/>
      <c r="E39" s="52"/>
      <c r="F39" s="52"/>
      <c r="G39" s="50"/>
      <c r="H39" s="51">
        <f t="shared" si="8"/>
        <v>0</v>
      </c>
      <c r="I39" s="4">
        <f t="shared" si="1"/>
        <v>0</v>
      </c>
      <c r="J39" s="25">
        <f t="shared" si="2"/>
        <v>0</v>
      </c>
      <c r="K39" s="4">
        <f t="shared" si="3"/>
        <v>0</v>
      </c>
      <c r="L39" s="4">
        <f t="shared" si="4"/>
        <v>0</v>
      </c>
      <c r="M39" s="25">
        <f t="shared" si="5"/>
        <v>0</v>
      </c>
      <c r="N39" s="25">
        <f t="shared" si="6"/>
        <v>0</v>
      </c>
      <c r="O39" s="51">
        <f t="shared" si="7"/>
        <v>0</v>
      </c>
    </row>
    <row r="40" spans="2:15" s="40" customFormat="1">
      <c r="B40" s="49">
        <v>29</v>
      </c>
      <c r="C40" s="28"/>
      <c r="D40" s="28"/>
      <c r="E40" s="52"/>
      <c r="F40" s="52"/>
      <c r="G40" s="50"/>
      <c r="H40" s="51">
        <f t="shared" si="8"/>
        <v>0</v>
      </c>
      <c r="I40" s="4">
        <f t="shared" si="1"/>
        <v>0</v>
      </c>
      <c r="J40" s="25">
        <f t="shared" si="2"/>
        <v>0</v>
      </c>
      <c r="K40" s="4">
        <f t="shared" si="3"/>
        <v>0</v>
      </c>
      <c r="L40" s="4">
        <f t="shared" si="4"/>
        <v>0</v>
      </c>
      <c r="M40" s="25">
        <f t="shared" si="5"/>
        <v>0</v>
      </c>
      <c r="N40" s="25">
        <f t="shared" si="6"/>
        <v>0</v>
      </c>
      <c r="O40" s="51">
        <f t="shared" si="7"/>
        <v>0</v>
      </c>
    </row>
    <row r="41" spans="2:15" s="40" customFormat="1">
      <c r="B41" s="49">
        <v>30</v>
      </c>
      <c r="C41" s="28"/>
      <c r="D41" s="28"/>
      <c r="E41" s="52"/>
      <c r="F41" s="52"/>
      <c r="G41" s="50"/>
      <c r="H41" s="51">
        <f t="shared" si="8"/>
        <v>0</v>
      </c>
      <c r="I41" s="4">
        <f t="shared" si="1"/>
        <v>0</v>
      </c>
      <c r="J41" s="25">
        <f t="shared" si="2"/>
        <v>0</v>
      </c>
      <c r="K41" s="4">
        <f t="shared" si="3"/>
        <v>0</v>
      </c>
      <c r="L41" s="4">
        <f t="shared" si="4"/>
        <v>0</v>
      </c>
      <c r="M41" s="25">
        <f t="shared" si="5"/>
        <v>0</v>
      </c>
      <c r="N41" s="25">
        <f t="shared" si="6"/>
        <v>0</v>
      </c>
      <c r="O41" s="51">
        <f t="shared" si="7"/>
        <v>0</v>
      </c>
    </row>
    <row r="42" spans="2:15" s="40" customFormat="1">
      <c r="B42" s="49">
        <v>31</v>
      </c>
      <c r="C42" s="28"/>
      <c r="D42" s="28"/>
      <c r="E42" s="52"/>
      <c r="F42" s="52"/>
      <c r="G42" s="50"/>
      <c r="H42" s="51">
        <f t="shared" si="8"/>
        <v>0</v>
      </c>
      <c r="I42" s="4">
        <f t="shared" si="1"/>
        <v>0</v>
      </c>
      <c r="J42" s="25">
        <f t="shared" si="2"/>
        <v>0</v>
      </c>
      <c r="K42" s="4">
        <f t="shared" si="3"/>
        <v>0</v>
      </c>
      <c r="L42" s="4">
        <f t="shared" si="4"/>
        <v>0</v>
      </c>
      <c r="M42" s="25">
        <f t="shared" si="5"/>
        <v>0</v>
      </c>
      <c r="N42" s="25">
        <f t="shared" si="6"/>
        <v>0</v>
      </c>
      <c r="O42" s="51">
        <f t="shared" si="7"/>
        <v>0</v>
      </c>
    </row>
    <row r="43" spans="2:15" s="40" customFormat="1">
      <c r="B43" s="49">
        <v>32</v>
      </c>
      <c r="C43" s="28"/>
      <c r="D43" s="28"/>
      <c r="E43" s="52"/>
      <c r="F43" s="52"/>
      <c r="G43" s="50"/>
      <c r="H43" s="51">
        <f t="shared" si="8"/>
        <v>0</v>
      </c>
      <c r="I43" s="4">
        <f t="shared" si="1"/>
        <v>0</v>
      </c>
      <c r="J43" s="25">
        <f t="shared" si="2"/>
        <v>0</v>
      </c>
      <c r="K43" s="4">
        <f t="shared" si="3"/>
        <v>0</v>
      </c>
      <c r="L43" s="4">
        <f t="shared" si="4"/>
        <v>0</v>
      </c>
      <c r="M43" s="25">
        <f t="shared" si="5"/>
        <v>0</v>
      </c>
      <c r="N43" s="25">
        <f t="shared" si="6"/>
        <v>0</v>
      </c>
      <c r="O43" s="51">
        <f t="shared" si="7"/>
        <v>0</v>
      </c>
    </row>
    <row r="44" spans="2:15" s="40" customFormat="1">
      <c r="B44" s="49">
        <v>33</v>
      </c>
      <c r="C44" s="28"/>
      <c r="D44" s="28"/>
      <c r="E44" s="52"/>
      <c r="F44" s="52"/>
      <c r="G44" s="50"/>
      <c r="H44" s="51">
        <f t="shared" si="8"/>
        <v>0</v>
      </c>
      <c r="I44" s="4">
        <f t="shared" si="1"/>
        <v>0</v>
      </c>
      <c r="J44" s="25">
        <f t="shared" si="2"/>
        <v>0</v>
      </c>
      <c r="K44" s="4">
        <f t="shared" si="3"/>
        <v>0</v>
      </c>
      <c r="L44" s="4">
        <f t="shared" si="4"/>
        <v>0</v>
      </c>
      <c r="M44" s="25">
        <f t="shared" si="5"/>
        <v>0</v>
      </c>
      <c r="N44" s="25">
        <f t="shared" si="6"/>
        <v>0</v>
      </c>
      <c r="O44" s="51">
        <f t="shared" si="7"/>
        <v>0</v>
      </c>
    </row>
    <row r="45" spans="2:15" s="40" customFormat="1">
      <c r="B45" s="49">
        <v>34</v>
      </c>
      <c r="C45" s="28"/>
      <c r="D45" s="28"/>
      <c r="E45" s="52"/>
      <c r="F45" s="52"/>
      <c r="G45" s="50"/>
      <c r="H45" s="51">
        <f t="shared" si="8"/>
        <v>0</v>
      </c>
      <c r="I45" s="4">
        <f t="shared" si="1"/>
        <v>0</v>
      </c>
      <c r="J45" s="25">
        <f t="shared" si="2"/>
        <v>0</v>
      </c>
      <c r="K45" s="4">
        <f t="shared" si="3"/>
        <v>0</v>
      </c>
      <c r="L45" s="4">
        <f t="shared" si="4"/>
        <v>0</v>
      </c>
      <c r="M45" s="25">
        <f t="shared" si="5"/>
        <v>0</v>
      </c>
      <c r="N45" s="25">
        <f t="shared" si="6"/>
        <v>0</v>
      </c>
      <c r="O45" s="51">
        <f t="shared" si="7"/>
        <v>0</v>
      </c>
    </row>
    <row r="46" spans="2:15" s="40" customFormat="1">
      <c r="B46" s="49">
        <v>35</v>
      </c>
      <c r="C46" s="28"/>
      <c r="D46" s="28"/>
      <c r="E46" s="52"/>
      <c r="F46" s="52"/>
      <c r="G46" s="50"/>
      <c r="H46" s="51">
        <f t="shared" si="8"/>
        <v>0</v>
      </c>
      <c r="I46" s="4">
        <f t="shared" si="1"/>
        <v>0</v>
      </c>
      <c r="J46" s="25">
        <f t="shared" si="2"/>
        <v>0</v>
      </c>
      <c r="K46" s="4">
        <f t="shared" si="3"/>
        <v>0</v>
      </c>
      <c r="L46" s="4">
        <f t="shared" si="4"/>
        <v>0</v>
      </c>
      <c r="M46" s="25">
        <f t="shared" si="5"/>
        <v>0</v>
      </c>
      <c r="N46" s="25">
        <f t="shared" si="6"/>
        <v>0</v>
      </c>
      <c r="O46" s="51">
        <f t="shared" si="7"/>
        <v>0</v>
      </c>
    </row>
    <row r="47" spans="2:15" s="40" customFormat="1">
      <c r="B47" s="49">
        <v>36</v>
      </c>
      <c r="C47" s="28"/>
      <c r="D47" s="28"/>
      <c r="E47" s="52"/>
      <c r="F47" s="52"/>
      <c r="G47" s="50"/>
      <c r="H47" s="51">
        <f t="shared" si="8"/>
        <v>0</v>
      </c>
      <c r="I47" s="4">
        <f t="shared" si="1"/>
        <v>0</v>
      </c>
      <c r="J47" s="25">
        <f t="shared" si="2"/>
        <v>0</v>
      </c>
      <c r="K47" s="4">
        <f t="shared" si="3"/>
        <v>0</v>
      </c>
      <c r="L47" s="4">
        <f t="shared" si="4"/>
        <v>0</v>
      </c>
      <c r="M47" s="25">
        <f t="shared" si="5"/>
        <v>0</v>
      </c>
      <c r="N47" s="25">
        <f t="shared" si="6"/>
        <v>0</v>
      </c>
      <c r="O47" s="51">
        <f t="shared" si="7"/>
        <v>0</v>
      </c>
    </row>
    <row r="48" spans="2:15" s="40" customFormat="1">
      <c r="B48" s="49">
        <v>37</v>
      </c>
      <c r="C48" s="28"/>
      <c r="D48" s="28"/>
      <c r="E48" s="52"/>
      <c r="F48" s="52"/>
      <c r="G48" s="50"/>
      <c r="H48" s="51">
        <f t="shared" si="8"/>
        <v>0</v>
      </c>
      <c r="I48" s="4">
        <f t="shared" si="1"/>
        <v>0</v>
      </c>
      <c r="J48" s="25">
        <f t="shared" si="2"/>
        <v>0</v>
      </c>
      <c r="K48" s="4">
        <f t="shared" si="3"/>
        <v>0</v>
      </c>
      <c r="L48" s="4">
        <f t="shared" si="4"/>
        <v>0</v>
      </c>
      <c r="M48" s="25">
        <f t="shared" si="5"/>
        <v>0</v>
      </c>
      <c r="N48" s="25">
        <f t="shared" si="6"/>
        <v>0</v>
      </c>
      <c r="O48" s="51">
        <f t="shared" si="7"/>
        <v>0</v>
      </c>
    </row>
    <row r="49" spans="2:15" s="40" customFormat="1">
      <c r="B49" s="49">
        <v>38</v>
      </c>
      <c r="C49" s="28"/>
      <c r="D49" s="28"/>
      <c r="E49" s="52"/>
      <c r="F49" s="52"/>
      <c r="G49" s="50"/>
      <c r="H49" s="51">
        <f t="shared" si="8"/>
        <v>0</v>
      </c>
      <c r="I49" s="4">
        <f t="shared" si="1"/>
        <v>0</v>
      </c>
      <c r="J49" s="25">
        <f t="shared" si="2"/>
        <v>0</v>
      </c>
      <c r="K49" s="4">
        <f t="shared" si="3"/>
        <v>0</v>
      </c>
      <c r="L49" s="4">
        <f t="shared" si="4"/>
        <v>0</v>
      </c>
      <c r="M49" s="25">
        <f t="shared" si="5"/>
        <v>0</v>
      </c>
      <c r="N49" s="25">
        <f t="shared" si="6"/>
        <v>0</v>
      </c>
      <c r="O49" s="51">
        <f t="shared" si="7"/>
        <v>0</v>
      </c>
    </row>
    <row r="50" spans="2:15" s="40" customFormat="1">
      <c r="B50" s="49">
        <v>39</v>
      </c>
      <c r="C50" s="28"/>
      <c r="D50" s="28"/>
      <c r="E50" s="52"/>
      <c r="F50" s="52"/>
      <c r="G50" s="50"/>
      <c r="H50" s="51">
        <f t="shared" si="8"/>
        <v>0</v>
      </c>
      <c r="I50" s="4">
        <f t="shared" si="1"/>
        <v>0</v>
      </c>
      <c r="J50" s="25">
        <f t="shared" si="2"/>
        <v>0</v>
      </c>
      <c r="K50" s="4">
        <f t="shared" si="3"/>
        <v>0</v>
      </c>
      <c r="L50" s="4">
        <f t="shared" si="4"/>
        <v>0</v>
      </c>
      <c r="M50" s="25">
        <f t="shared" si="5"/>
        <v>0</v>
      </c>
      <c r="N50" s="25">
        <f t="shared" si="6"/>
        <v>0</v>
      </c>
      <c r="O50" s="51">
        <f t="shared" si="7"/>
        <v>0</v>
      </c>
    </row>
    <row r="51" spans="2:15" s="40" customFormat="1">
      <c r="B51" s="49">
        <v>40</v>
      </c>
      <c r="C51" s="28"/>
      <c r="D51" s="28"/>
      <c r="E51" s="52"/>
      <c r="F51" s="52"/>
      <c r="G51" s="50"/>
      <c r="H51" s="51">
        <f t="shared" si="8"/>
        <v>0</v>
      </c>
      <c r="I51" s="4">
        <f t="shared" si="1"/>
        <v>0</v>
      </c>
      <c r="J51" s="25">
        <f t="shared" si="2"/>
        <v>0</v>
      </c>
      <c r="K51" s="4">
        <f t="shared" si="3"/>
        <v>0</v>
      </c>
      <c r="L51" s="4">
        <f t="shared" si="4"/>
        <v>0</v>
      </c>
      <c r="M51" s="25">
        <f t="shared" si="5"/>
        <v>0</v>
      </c>
      <c r="N51" s="25">
        <f t="shared" si="6"/>
        <v>0</v>
      </c>
      <c r="O51" s="51">
        <f t="shared" si="7"/>
        <v>0</v>
      </c>
    </row>
    <row r="52" spans="2:15" s="40" customFormat="1">
      <c r="B52" s="49">
        <v>41</v>
      </c>
      <c r="C52" s="28"/>
      <c r="D52" s="28"/>
      <c r="E52" s="52"/>
      <c r="F52" s="52"/>
      <c r="G52" s="50"/>
      <c r="H52" s="51">
        <f t="shared" si="8"/>
        <v>0</v>
      </c>
      <c r="I52" s="4">
        <f t="shared" si="1"/>
        <v>0</v>
      </c>
      <c r="J52" s="25">
        <f t="shared" si="2"/>
        <v>0</v>
      </c>
      <c r="K52" s="4">
        <f t="shared" si="3"/>
        <v>0</v>
      </c>
      <c r="L52" s="4">
        <f t="shared" si="4"/>
        <v>0</v>
      </c>
      <c r="M52" s="25">
        <f t="shared" si="5"/>
        <v>0</v>
      </c>
      <c r="N52" s="25">
        <f t="shared" si="6"/>
        <v>0</v>
      </c>
      <c r="O52" s="51">
        <f t="shared" si="7"/>
        <v>0</v>
      </c>
    </row>
    <row r="53" spans="2:15" s="40" customFormat="1">
      <c r="B53" s="49">
        <v>42</v>
      </c>
      <c r="C53" s="28"/>
      <c r="D53" s="28"/>
      <c r="E53" s="52"/>
      <c r="F53" s="52"/>
      <c r="G53" s="50"/>
      <c r="H53" s="51">
        <f t="shared" si="8"/>
        <v>0</v>
      </c>
      <c r="I53" s="4">
        <f t="shared" si="1"/>
        <v>0</v>
      </c>
      <c r="J53" s="25">
        <f t="shared" si="2"/>
        <v>0</v>
      </c>
      <c r="K53" s="4">
        <f t="shared" si="3"/>
        <v>0</v>
      </c>
      <c r="L53" s="4">
        <f t="shared" si="4"/>
        <v>0</v>
      </c>
      <c r="M53" s="25">
        <f t="shared" si="5"/>
        <v>0</v>
      </c>
      <c r="N53" s="25">
        <f t="shared" si="6"/>
        <v>0</v>
      </c>
      <c r="O53" s="51">
        <f t="shared" si="7"/>
        <v>0</v>
      </c>
    </row>
    <row r="54" spans="2:15" s="40" customFormat="1">
      <c r="B54" s="49">
        <v>43</v>
      </c>
      <c r="C54" s="28"/>
      <c r="D54" s="28"/>
      <c r="E54" s="52"/>
      <c r="F54" s="52"/>
      <c r="G54" s="50"/>
      <c r="H54" s="51">
        <f t="shared" si="8"/>
        <v>0</v>
      </c>
      <c r="I54" s="4">
        <f t="shared" si="1"/>
        <v>0</v>
      </c>
      <c r="J54" s="25">
        <f t="shared" si="2"/>
        <v>0</v>
      </c>
      <c r="K54" s="4">
        <f t="shared" si="3"/>
        <v>0</v>
      </c>
      <c r="L54" s="4">
        <f t="shared" si="4"/>
        <v>0</v>
      </c>
      <c r="M54" s="25">
        <f t="shared" si="5"/>
        <v>0</v>
      </c>
      <c r="N54" s="25">
        <f t="shared" si="6"/>
        <v>0</v>
      </c>
      <c r="O54" s="51">
        <f t="shared" si="7"/>
        <v>0</v>
      </c>
    </row>
    <row r="55" spans="2:15" s="40" customFormat="1">
      <c r="B55" s="49">
        <v>44</v>
      </c>
      <c r="C55" s="28"/>
      <c r="D55" s="28"/>
      <c r="E55" s="52"/>
      <c r="F55" s="52"/>
      <c r="G55" s="50"/>
      <c r="H55" s="51">
        <f t="shared" si="8"/>
        <v>0</v>
      </c>
      <c r="I55" s="4">
        <f t="shared" si="1"/>
        <v>0</v>
      </c>
      <c r="J55" s="25">
        <f t="shared" si="2"/>
        <v>0</v>
      </c>
      <c r="K55" s="4">
        <f t="shared" si="3"/>
        <v>0</v>
      </c>
      <c r="L55" s="4">
        <f t="shared" si="4"/>
        <v>0</v>
      </c>
      <c r="M55" s="25">
        <f t="shared" si="5"/>
        <v>0</v>
      </c>
      <c r="N55" s="25">
        <f t="shared" si="6"/>
        <v>0</v>
      </c>
      <c r="O55" s="51">
        <f t="shared" si="7"/>
        <v>0</v>
      </c>
    </row>
    <row r="56" spans="2:15" s="40" customFormat="1">
      <c r="B56" s="49">
        <v>45</v>
      </c>
      <c r="C56" s="28"/>
      <c r="D56" s="28"/>
      <c r="E56" s="52"/>
      <c r="F56" s="52"/>
      <c r="G56" s="50"/>
      <c r="H56" s="51">
        <f t="shared" si="8"/>
        <v>0</v>
      </c>
      <c r="I56" s="4">
        <f t="shared" si="1"/>
        <v>0</v>
      </c>
      <c r="J56" s="25">
        <f t="shared" si="2"/>
        <v>0</v>
      </c>
      <c r="K56" s="4">
        <f t="shared" si="3"/>
        <v>0</v>
      </c>
      <c r="L56" s="4">
        <f t="shared" si="4"/>
        <v>0</v>
      </c>
      <c r="M56" s="25">
        <f t="shared" si="5"/>
        <v>0</v>
      </c>
      <c r="N56" s="25">
        <f t="shared" si="6"/>
        <v>0</v>
      </c>
      <c r="O56" s="51">
        <f t="shared" si="7"/>
        <v>0</v>
      </c>
    </row>
    <row r="57" spans="2:15" s="40" customFormat="1">
      <c r="B57" s="49">
        <v>46</v>
      </c>
      <c r="C57" s="28"/>
      <c r="D57" s="28"/>
      <c r="E57" s="52"/>
      <c r="F57" s="52"/>
      <c r="G57" s="50"/>
      <c r="H57" s="51">
        <f t="shared" si="8"/>
        <v>0</v>
      </c>
      <c r="I57" s="4">
        <f t="shared" si="1"/>
        <v>0</v>
      </c>
      <c r="J57" s="25">
        <f t="shared" si="2"/>
        <v>0</v>
      </c>
      <c r="K57" s="4">
        <f t="shared" si="3"/>
        <v>0</v>
      </c>
      <c r="L57" s="4">
        <f t="shared" si="4"/>
        <v>0</v>
      </c>
      <c r="M57" s="25">
        <f t="shared" si="5"/>
        <v>0</v>
      </c>
      <c r="N57" s="25">
        <f t="shared" si="6"/>
        <v>0</v>
      </c>
      <c r="O57" s="51">
        <f t="shared" si="7"/>
        <v>0</v>
      </c>
    </row>
    <row r="58" spans="2:15" s="40" customFormat="1">
      <c r="B58" s="49">
        <v>47</v>
      </c>
      <c r="C58" s="28"/>
      <c r="D58" s="28"/>
      <c r="E58" s="52"/>
      <c r="F58" s="52"/>
      <c r="G58" s="50"/>
      <c r="H58" s="51">
        <f t="shared" si="8"/>
        <v>0</v>
      </c>
      <c r="I58" s="4">
        <f t="shared" si="1"/>
        <v>0</v>
      </c>
      <c r="J58" s="25">
        <f t="shared" si="2"/>
        <v>0</v>
      </c>
      <c r="K58" s="4">
        <f t="shared" si="3"/>
        <v>0</v>
      </c>
      <c r="L58" s="4">
        <f t="shared" si="4"/>
        <v>0</v>
      </c>
      <c r="M58" s="25">
        <f t="shared" si="5"/>
        <v>0</v>
      </c>
      <c r="N58" s="25">
        <f t="shared" si="6"/>
        <v>0</v>
      </c>
      <c r="O58" s="51">
        <f t="shared" si="7"/>
        <v>0</v>
      </c>
    </row>
    <row r="59" spans="2:15" s="40" customFormat="1">
      <c r="B59" s="49">
        <v>48</v>
      </c>
      <c r="C59" s="28"/>
      <c r="D59" s="28"/>
      <c r="E59" s="52"/>
      <c r="F59" s="52"/>
      <c r="G59" s="50"/>
      <c r="H59" s="51">
        <f t="shared" si="8"/>
        <v>0</v>
      </c>
      <c r="I59" s="4">
        <f t="shared" si="1"/>
        <v>0</v>
      </c>
      <c r="J59" s="25">
        <f t="shared" si="2"/>
        <v>0</v>
      </c>
      <c r="K59" s="4">
        <f t="shared" si="3"/>
        <v>0</v>
      </c>
      <c r="L59" s="4">
        <f t="shared" si="4"/>
        <v>0</v>
      </c>
      <c r="M59" s="25">
        <f t="shared" si="5"/>
        <v>0</v>
      </c>
      <c r="N59" s="25">
        <f t="shared" si="6"/>
        <v>0</v>
      </c>
      <c r="O59" s="51">
        <f t="shared" si="7"/>
        <v>0</v>
      </c>
    </row>
    <row r="60" spans="2:15" s="40" customFormat="1">
      <c r="B60" s="49">
        <v>49</v>
      </c>
      <c r="C60" s="28"/>
      <c r="D60" s="28"/>
      <c r="E60" s="52"/>
      <c r="F60" s="52"/>
      <c r="G60" s="50"/>
      <c r="H60" s="51">
        <f t="shared" si="8"/>
        <v>0</v>
      </c>
      <c r="I60" s="4">
        <f t="shared" si="1"/>
        <v>0</v>
      </c>
      <c r="J60" s="25">
        <f t="shared" si="2"/>
        <v>0</v>
      </c>
      <c r="K60" s="4">
        <f t="shared" si="3"/>
        <v>0</v>
      </c>
      <c r="L60" s="4">
        <f t="shared" si="4"/>
        <v>0</v>
      </c>
      <c r="M60" s="25">
        <f t="shared" si="5"/>
        <v>0</v>
      </c>
      <c r="N60" s="25">
        <f t="shared" si="6"/>
        <v>0</v>
      </c>
      <c r="O60" s="51">
        <f t="shared" si="7"/>
        <v>0</v>
      </c>
    </row>
    <row r="61" spans="2:15" s="40" customFormat="1">
      <c r="B61" s="49">
        <v>50</v>
      </c>
      <c r="C61" s="28"/>
      <c r="D61" s="28"/>
      <c r="E61" s="52"/>
      <c r="F61" s="52"/>
      <c r="G61" s="50"/>
      <c r="H61" s="51">
        <f t="shared" si="8"/>
        <v>0</v>
      </c>
      <c r="I61" s="4">
        <f t="shared" si="1"/>
        <v>0</v>
      </c>
      <c r="J61" s="25">
        <f t="shared" si="2"/>
        <v>0</v>
      </c>
      <c r="K61" s="4">
        <f t="shared" si="3"/>
        <v>0</v>
      </c>
      <c r="L61" s="4">
        <f t="shared" si="4"/>
        <v>0</v>
      </c>
      <c r="M61" s="25">
        <f t="shared" si="5"/>
        <v>0</v>
      </c>
      <c r="N61" s="25">
        <f t="shared" si="6"/>
        <v>0</v>
      </c>
      <c r="O61" s="51">
        <f t="shared" si="7"/>
        <v>0</v>
      </c>
    </row>
    <row r="62" spans="2:15" s="40" customFormat="1">
      <c r="B62" s="49">
        <v>51</v>
      </c>
      <c r="C62" s="28"/>
      <c r="D62" s="28"/>
      <c r="E62" s="52"/>
      <c r="F62" s="52"/>
      <c r="G62" s="50"/>
      <c r="H62" s="51">
        <f t="shared" si="8"/>
        <v>0</v>
      </c>
      <c r="I62" s="4">
        <f t="shared" si="1"/>
        <v>0</v>
      </c>
      <c r="J62" s="25">
        <f t="shared" si="2"/>
        <v>0</v>
      </c>
      <c r="K62" s="4">
        <f t="shared" si="3"/>
        <v>0</v>
      </c>
      <c r="L62" s="4">
        <f t="shared" si="4"/>
        <v>0</v>
      </c>
      <c r="M62" s="25">
        <f t="shared" si="5"/>
        <v>0</v>
      </c>
      <c r="N62" s="25">
        <f t="shared" si="6"/>
        <v>0</v>
      </c>
      <c r="O62" s="51">
        <f t="shared" si="7"/>
        <v>0</v>
      </c>
    </row>
    <row r="63" spans="2:15" s="40" customFormat="1">
      <c r="B63" s="49">
        <v>52</v>
      </c>
      <c r="C63" s="28"/>
      <c r="D63" s="28"/>
      <c r="E63" s="52"/>
      <c r="F63" s="52"/>
      <c r="G63" s="50"/>
      <c r="H63" s="51">
        <f t="shared" si="8"/>
        <v>0</v>
      </c>
      <c r="I63" s="4">
        <f t="shared" si="1"/>
        <v>0</v>
      </c>
      <c r="J63" s="25">
        <f t="shared" si="2"/>
        <v>0</v>
      </c>
      <c r="K63" s="4">
        <f t="shared" si="3"/>
        <v>0</v>
      </c>
      <c r="L63" s="4">
        <f t="shared" si="4"/>
        <v>0</v>
      </c>
      <c r="M63" s="25">
        <f t="shared" si="5"/>
        <v>0</v>
      </c>
      <c r="N63" s="25">
        <f t="shared" si="6"/>
        <v>0</v>
      </c>
      <c r="O63" s="51">
        <f t="shared" si="7"/>
        <v>0</v>
      </c>
    </row>
    <row r="64" spans="2:15" s="40" customFormat="1">
      <c r="B64" s="49">
        <v>53</v>
      </c>
      <c r="C64" s="28"/>
      <c r="D64" s="28"/>
      <c r="E64" s="52"/>
      <c r="F64" s="52"/>
      <c r="G64" s="50"/>
      <c r="H64" s="51">
        <f t="shared" si="8"/>
        <v>0</v>
      </c>
      <c r="I64" s="4">
        <f t="shared" si="1"/>
        <v>0</v>
      </c>
      <c r="J64" s="25">
        <f t="shared" si="2"/>
        <v>0</v>
      </c>
      <c r="K64" s="4">
        <f t="shared" si="3"/>
        <v>0</v>
      </c>
      <c r="L64" s="4">
        <f t="shared" si="4"/>
        <v>0</v>
      </c>
      <c r="M64" s="25">
        <f t="shared" si="5"/>
        <v>0</v>
      </c>
      <c r="N64" s="25">
        <f t="shared" si="6"/>
        <v>0</v>
      </c>
      <c r="O64" s="51">
        <f t="shared" si="7"/>
        <v>0</v>
      </c>
    </row>
    <row r="65" spans="2:15" s="40" customFormat="1">
      <c r="B65" s="49">
        <v>54</v>
      </c>
      <c r="C65" s="28"/>
      <c r="D65" s="28"/>
      <c r="E65" s="52"/>
      <c r="F65" s="52"/>
      <c r="G65" s="50"/>
      <c r="H65" s="51">
        <f t="shared" si="8"/>
        <v>0</v>
      </c>
      <c r="I65" s="4">
        <f t="shared" si="1"/>
        <v>0</v>
      </c>
      <c r="J65" s="25">
        <f t="shared" si="2"/>
        <v>0</v>
      </c>
      <c r="K65" s="4">
        <f t="shared" si="3"/>
        <v>0</v>
      </c>
      <c r="L65" s="4">
        <f t="shared" si="4"/>
        <v>0</v>
      </c>
      <c r="M65" s="25">
        <f t="shared" si="5"/>
        <v>0</v>
      </c>
      <c r="N65" s="25">
        <f t="shared" si="6"/>
        <v>0</v>
      </c>
      <c r="O65" s="51">
        <f t="shared" si="7"/>
        <v>0</v>
      </c>
    </row>
    <row r="66" spans="2:15" s="40" customFormat="1">
      <c r="B66" s="49">
        <v>55</v>
      </c>
      <c r="C66" s="28"/>
      <c r="D66" s="28"/>
      <c r="E66" s="52"/>
      <c r="F66" s="52"/>
      <c r="G66" s="50"/>
      <c r="H66" s="51">
        <f t="shared" si="8"/>
        <v>0</v>
      </c>
      <c r="I66" s="4">
        <f>ROUNDDOWN(IF(OR($I$9=""), 0, IF($D66="令和8年4月", IF(OR($I$10="-", $I$10=""), $H66*$I$9, $H66*$I$10), $H66*$I$9)), 0)</f>
        <v>0</v>
      </c>
      <c r="J66" s="25">
        <f t="shared" si="2"/>
        <v>0</v>
      </c>
      <c r="K66" s="4">
        <f t="shared" si="3"/>
        <v>0</v>
      </c>
      <c r="L66" s="4">
        <f t="shared" si="4"/>
        <v>0</v>
      </c>
      <c r="M66" s="25">
        <f t="shared" si="5"/>
        <v>0</v>
      </c>
      <c r="N66" s="25">
        <f t="shared" si="6"/>
        <v>0</v>
      </c>
      <c r="O66" s="51">
        <f t="shared" si="7"/>
        <v>0</v>
      </c>
    </row>
    <row r="67" spans="2:15" s="40" customFormat="1">
      <c r="B67" s="49">
        <v>56</v>
      </c>
      <c r="C67" s="28"/>
      <c r="D67" s="28"/>
      <c r="E67" s="52"/>
      <c r="F67" s="52"/>
      <c r="G67" s="50"/>
      <c r="H67" s="51">
        <f t="shared" si="8"/>
        <v>0</v>
      </c>
      <c r="I67" s="4">
        <f t="shared" si="1"/>
        <v>0</v>
      </c>
      <c r="J67" s="25">
        <f t="shared" si="2"/>
        <v>0</v>
      </c>
      <c r="K67" s="4">
        <f t="shared" si="3"/>
        <v>0</v>
      </c>
      <c r="L67" s="4">
        <f t="shared" si="4"/>
        <v>0</v>
      </c>
      <c r="M67" s="25">
        <f t="shared" si="5"/>
        <v>0</v>
      </c>
      <c r="N67" s="25">
        <f t="shared" si="6"/>
        <v>0</v>
      </c>
      <c r="O67" s="51">
        <f t="shared" si="7"/>
        <v>0</v>
      </c>
    </row>
    <row r="68" spans="2:15" s="40" customFormat="1">
      <c r="B68" s="49">
        <v>57</v>
      </c>
      <c r="C68" s="28"/>
      <c r="D68" s="28"/>
      <c r="E68" s="52"/>
      <c r="F68" s="52"/>
      <c r="G68" s="50"/>
      <c r="H68" s="51">
        <f t="shared" si="8"/>
        <v>0</v>
      </c>
      <c r="I68" s="4">
        <f t="shared" si="1"/>
        <v>0</v>
      </c>
      <c r="J68" s="25">
        <f t="shared" si="2"/>
        <v>0</v>
      </c>
      <c r="K68" s="4">
        <f t="shared" si="3"/>
        <v>0</v>
      </c>
      <c r="L68" s="4">
        <f t="shared" si="4"/>
        <v>0</v>
      </c>
      <c r="M68" s="25">
        <f t="shared" si="5"/>
        <v>0</v>
      </c>
      <c r="N68" s="25">
        <f t="shared" si="6"/>
        <v>0</v>
      </c>
      <c r="O68" s="51">
        <f t="shared" si="7"/>
        <v>0</v>
      </c>
    </row>
    <row r="69" spans="2:15" s="40" customFormat="1">
      <c r="B69" s="49">
        <v>58</v>
      </c>
      <c r="C69" s="28"/>
      <c r="D69" s="28"/>
      <c r="E69" s="52"/>
      <c r="F69" s="52"/>
      <c r="G69" s="50"/>
      <c r="H69" s="51">
        <f t="shared" si="8"/>
        <v>0</v>
      </c>
      <c r="I69" s="4">
        <f t="shared" si="1"/>
        <v>0</v>
      </c>
      <c r="J69" s="25">
        <f t="shared" si="2"/>
        <v>0</v>
      </c>
      <c r="K69" s="4">
        <f t="shared" si="3"/>
        <v>0</v>
      </c>
      <c r="L69" s="4">
        <f t="shared" si="4"/>
        <v>0</v>
      </c>
      <c r="M69" s="25">
        <f t="shared" si="5"/>
        <v>0</v>
      </c>
      <c r="N69" s="25">
        <f t="shared" si="6"/>
        <v>0</v>
      </c>
      <c r="O69" s="51">
        <f t="shared" si="7"/>
        <v>0</v>
      </c>
    </row>
    <row r="70" spans="2:15" s="40" customFormat="1">
      <c r="B70" s="49">
        <v>59</v>
      </c>
      <c r="C70" s="28"/>
      <c r="D70" s="28"/>
      <c r="E70" s="52"/>
      <c r="F70" s="52"/>
      <c r="G70" s="50"/>
      <c r="H70" s="51">
        <f t="shared" si="8"/>
        <v>0</v>
      </c>
      <c r="I70" s="4">
        <f t="shared" si="1"/>
        <v>0</v>
      </c>
      <c r="J70" s="25">
        <f t="shared" si="2"/>
        <v>0</v>
      </c>
      <c r="K70" s="4">
        <f t="shared" si="3"/>
        <v>0</v>
      </c>
      <c r="L70" s="4">
        <f t="shared" si="4"/>
        <v>0</v>
      </c>
      <c r="M70" s="25">
        <f t="shared" si="5"/>
        <v>0</v>
      </c>
      <c r="N70" s="25">
        <f t="shared" si="6"/>
        <v>0</v>
      </c>
      <c r="O70" s="51">
        <f t="shared" si="7"/>
        <v>0</v>
      </c>
    </row>
    <row r="71" spans="2:15" s="40" customFormat="1">
      <c r="B71" s="49">
        <v>60</v>
      </c>
      <c r="C71" s="28"/>
      <c r="D71" s="28"/>
      <c r="E71" s="52"/>
      <c r="F71" s="52"/>
      <c r="G71" s="50"/>
      <c r="H71" s="51">
        <f>IF(G71&gt;1500000,1500000,ROUNDDOWN(G71,-3))</f>
        <v>0</v>
      </c>
      <c r="I71" s="4">
        <f t="shared" si="1"/>
        <v>0</v>
      </c>
      <c r="J71" s="25">
        <f t="shared" si="2"/>
        <v>0</v>
      </c>
      <c r="K71" s="4">
        <f>IF($F71&lt;70,ROUNDDOWN(H71*$K$9/2,0),0)</f>
        <v>0</v>
      </c>
      <c r="L71" s="4">
        <f>IF($F71&lt;70,ROUNDDOWN(H71*$L$9,0),0)</f>
        <v>0</v>
      </c>
      <c r="M71" s="25">
        <f t="shared" si="5"/>
        <v>0</v>
      </c>
      <c r="N71" s="25">
        <f t="shared" si="6"/>
        <v>0</v>
      </c>
      <c r="O71" s="51">
        <f t="shared" si="7"/>
        <v>0</v>
      </c>
    </row>
  </sheetData>
  <sheetProtection sheet="1" objects="1" scenarios="1"/>
  <mergeCells count="16">
    <mergeCell ref="B2:C2"/>
    <mergeCell ref="D2:G2"/>
    <mergeCell ref="B3:C3"/>
    <mergeCell ref="D3:G3"/>
    <mergeCell ref="B4:C4"/>
    <mergeCell ref="D4:G4"/>
    <mergeCell ref="B5:C5"/>
    <mergeCell ref="K9:K10"/>
    <mergeCell ref="L9:L10"/>
    <mergeCell ref="N9:N10"/>
    <mergeCell ref="B10:C10"/>
    <mergeCell ref="B7:C7"/>
    <mergeCell ref="B6:C6"/>
    <mergeCell ref="D6:E6"/>
    <mergeCell ref="D5:E5"/>
    <mergeCell ref="D7:E7"/>
  </mergeCells>
  <phoneticPr fontId="3"/>
  <conditionalFormatting sqref="C18:D71">
    <cfRule type="containsBlanks" dxfId="3" priority="12">
      <formula>LEN(TRIM(C18))=0</formula>
    </cfRule>
  </conditionalFormatting>
  <conditionalFormatting sqref="C12:G71">
    <cfRule type="containsBlanks" dxfId="2" priority="2">
      <formula>LEN(TRIM(C12))=0</formula>
    </cfRule>
  </conditionalFormatting>
  <conditionalFormatting sqref="D2:D4">
    <cfRule type="containsBlanks" dxfId="1" priority="14">
      <formula>LEN(TRIM(D2))=0</formula>
    </cfRule>
  </conditionalFormatting>
  <conditionalFormatting sqref="D5:D7">
    <cfRule type="containsBlanks" dxfId="0" priority="1">
      <formula>LEN(TRIM(D5))=0</formula>
    </cfRule>
  </conditionalFormatting>
  <dataValidations count="2">
    <dataValidation type="list" allowBlank="1" showInputMessage="1" showErrorMessage="1" sqref="D7" xr:uid="{33871756-8A3F-4B84-AD6D-E855F7E943D5}">
      <formula1>"申請有,申請無"</formula1>
    </dataValidation>
    <dataValidation type="list" allowBlank="1" showInputMessage="1" showErrorMessage="1" sqref="D6" xr:uid="{AD3C3EB0-82A8-414D-B984-2A23E83BEF3D}">
      <formula1>"全国健康保険協会,健康保険組合"</formula1>
    </dataValidation>
  </dataValidations>
  <pageMargins left="0.25" right="0.25" top="0.75" bottom="0.75" header="0.3" footer="0.3"/>
  <pageSetup paperSize="8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0A7C3B3-A0E6-4983-96F0-A25E2022027E}">
          <x14:formula1>
            <xm:f>都道府県マスタ!$A$3:$A$49</xm:f>
          </x14:formula1>
          <xm:sqref>D5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EAB85-62B6-400C-BEE5-F59E515BAE81}">
  <dimension ref="A1:J56"/>
  <sheetViews>
    <sheetView view="pageBreakPreview" zoomScaleNormal="100" zoomScaleSheetLayoutView="100" workbookViewId="0"/>
  </sheetViews>
  <sheetFormatPr defaultRowHeight="18"/>
  <cols>
    <col min="1" max="1" width="16.7109375" style="56" customWidth="1"/>
    <col min="2" max="2" width="20.28515625" style="56" customWidth="1"/>
    <col min="3" max="3" width="19.140625" style="56" customWidth="1"/>
    <col min="4" max="5" width="9.140625" style="56"/>
    <col min="6" max="6" width="9.28515625" style="56" bestFit="1" customWidth="1"/>
    <col min="7" max="10" width="9.5703125" style="56" bestFit="1" customWidth="1"/>
    <col min="11" max="16384" width="9.140625" style="56"/>
  </cols>
  <sheetData>
    <row r="1" spans="1:10" ht="18.75" thickBot="1"/>
    <row r="2" spans="1:10" ht="18.75" thickTop="1">
      <c r="A2" s="144" t="s">
        <v>57</v>
      </c>
      <c r="B2" s="145" t="s">
        <v>58</v>
      </c>
      <c r="C2" s="147" t="s">
        <v>22</v>
      </c>
      <c r="F2" s="57" t="s">
        <v>59</v>
      </c>
      <c r="G2" s="58" t="s">
        <v>60</v>
      </c>
      <c r="H2" s="59"/>
      <c r="I2" s="60"/>
      <c r="J2" s="60"/>
    </row>
    <row r="3" spans="1:10">
      <c r="A3" s="144" t="s">
        <v>61</v>
      </c>
      <c r="B3" s="146">
        <v>0.1031</v>
      </c>
      <c r="C3" s="148"/>
      <c r="F3" s="61"/>
      <c r="G3" s="62"/>
      <c r="H3" s="63"/>
      <c r="I3" s="64"/>
      <c r="J3" s="65"/>
    </row>
    <row r="4" spans="1:10">
      <c r="A4" s="144" t="s">
        <v>62</v>
      </c>
      <c r="B4" s="146">
        <v>9.8500000000000004E-2</v>
      </c>
      <c r="C4" s="148"/>
      <c r="F4" s="66" t="s">
        <v>63</v>
      </c>
      <c r="G4" s="62"/>
      <c r="H4" s="63"/>
      <c r="I4" s="64"/>
      <c r="J4" s="67" t="s">
        <v>64</v>
      </c>
    </row>
    <row r="5" spans="1:10">
      <c r="A5" s="144" t="s">
        <v>65</v>
      </c>
      <c r="B5" s="146">
        <v>9.6199999999999994E-2</v>
      </c>
      <c r="C5" s="148"/>
      <c r="F5" s="66"/>
      <c r="G5" s="68"/>
      <c r="H5" s="69"/>
      <c r="I5" s="65"/>
      <c r="J5" s="67"/>
    </row>
    <row r="6" spans="1:10">
      <c r="A6" s="144" t="s">
        <v>66</v>
      </c>
      <c r="B6" s="146">
        <v>0.1011</v>
      </c>
      <c r="C6" s="148"/>
      <c r="F6" s="70"/>
      <c r="G6" s="71" t="s">
        <v>67</v>
      </c>
      <c r="H6" s="72"/>
      <c r="I6" s="73" t="s">
        <v>68</v>
      </c>
      <c r="J6" s="74"/>
    </row>
    <row r="7" spans="1:10">
      <c r="A7" s="144" t="s">
        <v>69</v>
      </c>
      <c r="B7" s="146">
        <v>0.10009999999999999</v>
      </c>
      <c r="C7" s="148"/>
      <c r="F7" s="75">
        <v>1</v>
      </c>
      <c r="G7" s="76">
        <v>1</v>
      </c>
      <c r="H7" s="77" t="s">
        <v>70</v>
      </c>
      <c r="I7" s="78">
        <v>63000</v>
      </c>
      <c r="J7" s="79">
        <v>58000</v>
      </c>
    </row>
    <row r="8" spans="1:10">
      <c r="A8" s="144" t="s">
        <v>71</v>
      </c>
      <c r="B8" s="146">
        <v>9.7500000000000003E-2</v>
      </c>
      <c r="C8" s="148"/>
      <c r="F8" s="80">
        <v>2</v>
      </c>
      <c r="G8" s="81">
        <v>63000</v>
      </c>
      <c r="H8" s="82" t="s">
        <v>70</v>
      </c>
      <c r="I8" s="83">
        <v>73000</v>
      </c>
      <c r="J8" s="84">
        <v>68000</v>
      </c>
    </row>
    <row r="9" spans="1:10">
      <c r="A9" s="144" t="s">
        <v>72</v>
      </c>
      <c r="B9" s="146">
        <v>9.6199999999999994E-2</v>
      </c>
      <c r="C9" s="148"/>
      <c r="F9" s="75">
        <v>3</v>
      </c>
      <c r="G9" s="85">
        <v>73000</v>
      </c>
      <c r="H9" s="77" t="s">
        <v>70</v>
      </c>
      <c r="I9" s="86">
        <v>83000</v>
      </c>
      <c r="J9" s="87">
        <v>78000</v>
      </c>
    </row>
    <row r="10" spans="1:10">
      <c r="A10" s="144" t="s">
        <v>73</v>
      </c>
      <c r="B10" s="146">
        <v>9.6699999999999994E-2</v>
      </c>
      <c r="C10" s="148"/>
      <c r="F10" s="80" t="s">
        <v>74</v>
      </c>
      <c r="G10" s="88">
        <v>83000</v>
      </c>
      <c r="H10" s="89">
        <v>1</v>
      </c>
      <c r="I10" s="83">
        <v>93000</v>
      </c>
      <c r="J10" s="84">
        <v>88000</v>
      </c>
    </row>
    <row r="11" spans="1:10">
      <c r="A11" s="144" t="s">
        <v>75</v>
      </c>
      <c r="B11" s="146">
        <v>9.8199999999999996E-2</v>
      </c>
      <c r="C11" s="148"/>
      <c r="F11" s="75" t="s">
        <v>76</v>
      </c>
      <c r="G11" s="85">
        <v>93000</v>
      </c>
      <c r="H11" s="90">
        <v>93000</v>
      </c>
      <c r="I11" s="86">
        <v>101000</v>
      </c>
      <c r="J11" s="87">
        <v>98000</v>
      </c>
    </row>
    <row r="12" spans="1:10">
      <c r="A12" s="144" t="s">
        <v>77</v>
      </c>
      <c r="B12" s="146">
        <v>9.7699999999999995E-2</v>
      </c>
      <c r="C12" s="148"/>
      <c r="F12" s="80" t="s">
        <v>78</v>
      </c>
      <c r="G12" s="88">
        <v>101000</v>
      </c>
      <c r="H12" s="89">
        <v>101000</v>
      </c>
      <c r="I12" s="83">
        <v>107000</v>
      </c>
      <c r="J12" s="84">
        <v>104000</v>
      </c>
    </row>
    <row r="13" spans="1:10">
      <c r="A13" s="144" t="s">
        <v>79</v>
      </c>
      <c r="B13" s="146">
        <v>9.7600000000000006E-2</v>
      </c>
      <c r="C13" s="148"/>
      <c r="F13" s="75" t="s">
        <v>80</v>
      </c>
      <c r="G13" s="85">
        <v>107000</v>
      </c>
      <c r="H13" s="90">
        <v>107000</v>
      </c>
      <c r="I13" s="86">
        <v>114000</v>
      </c>
      <c r="J13" s="87">
        <v>110000</v>
      </c>
    </row>
    <row r="14" spans="1:10">
      <c r="A14" s="144" t="s">
        <v>81</v>
      </c>
      <c r="B14" s="146">
        <v>9.7900000000000001E-2</v>
      </c>
      <c r="C14" s="148"/>
      <c r="F14" s="80" t="s">
        <v>82</v>
      </c>
      <c r="G14" s="88">
        <v>114000</v>
      </c>
      <c r="H14" s="89">
        <v>114000</v>
      </c>
      <c r="I14" s="83">
        <v>122000</v>
      </c>
      <c r="J14" s="84">
        <v>118000</v>
      </c>
    </row>
    <row r="15" spans="1:10">
      <c r="A15" s="144" t="s">
        <v>7</v>
      </c>
      <c r="B15" s="146">
        <v>9.9099999999999994E-2</v>
      </c>
      <c r="C15" s="148"/>
      <c r="F15" s="75" t="s">
        <v>83</v>
      </c>
      <c r="G15" s="85">
        <v>122000</v>
      </c>
      <c r="H15" s="90">
        <v>122000</v>
      </c>
      <c r="I15" s="86">
        <v>130000</v>
      </c>
      <c r="J15" s="87">
        <v>126000</v>
      </c>
    </row>
    <row r="16" spans="1:10">
      <c r="A16" s="144" t="s">
        <v>84</v>
      </c>
      <c r="B16" s="146">
        <v>9.9199999999999997E-2</v>
      </c>
      <c r="C16" s="148"/>
      <c r="F16" s="80" t="s">
        <v>85</v>
      </c>
      <c r="G16" s="88">
        <v>130000</v>
      </c>
      <c r="H16" s="89">
        <v>130000</v>
      </c>
      <c r="I16" s="83">
        <v>138000</v>
      </c>
      <c r="J16" s="84">
        <v>134000</v>
      </c>
    </row>
    <row r="17" spans="1:10">
      <c r="A17" s="144" t="s">
        <v>86</v>
      </c>
      <c r="B17" s="146">
        <v>9.5500000000000002E-2</v>
      </c>
      <c r="C17" s="148"/>
      <c r="F17" s="75" t="s">
        <v>87</v>
      </c>
      <c r="G17" s="85">
        <v>138000</v>
      </c>
      <c r="H17" s="90">
        <v>138000</v>
      </c>
      <c r="I17" s="86">
        <v>146000</v>
      </c>
      <c r="J17" s="87">
        <v>142000</v>
      </c>
    </row>
    <row r="18" spans="1:10">
      <c r="A18" s="144" t="s">
        <v>88</v>
      </c>
      <c r="B18" s="146">
        <v>9.6500000000000002E-2</v>
      </c>
      <c r="C18" s="148"/>
      <c r="F18" s="80" t="s">
        <v>89</v>
      </c>
      <c r="G18" s="88">
        <v>146000</v>
      </c>
      <c r="H18" s="89">
        <v>146000</v>
      </c>
      <c r="I18" s="83">
        <v>155000</v>
      </c>
      <c r="J18" s="84">
        <v>150000</v>
      </c>
    </row>
    <row r="19" spans="1:10">
      <c r="A19" s="144" t="s">
        <v>90</v>
      </c>
      <c r="B19" s="146">
        <v>9.8799999999999999E-2</v>
      </c>
      <c r="C19" s="148"/>
      <c r="F19" s="75" t="s">
        <v>91</v>
      </c>
      <c r="G19" s="85">
        <v>155000</v>
      </c>
      <c r="H19" s="90">
        <v>155000</v>
      </c>
      <c r="I19" s="86">
        <v>165000</v>
      </c>
      <c r="J19" s="87">
        <v>160000</v>
      </c>
    </row>
    <row r="20" spans="1:10">
      <c r="A20" s="144" t="s">
        <v>92</v>
      </c>
      <c r="B20" s="146">
        <v>9.9400000000000002E-2</v>
      </c>
      <c r="C20" s="148"/>
      <c r="F20" s="80" t="s">
        <v>93</v>
      </c>
      <c r="G20" s="88">
        <v>165000</v>
      </c>
      <c r="H20" s="89">
        <v>165000</v>
      </c>
      <c r="I20" s="83">
        <v>175000</v>
      </c>
      <c r="J20" s="84">
        <v>170000</v>
      </c>
    </row>
    <row r="21" spans="1:10">
      <c r="A21" s="144" t="s">
        <v>94</v>
      </c>
      <c r="B21" s="146">
        <v>9.8900000000000002E-2</v>
      </c>
      <c r="C21" s="148"/>
      <c r="F21" s="75" t="s">
        <v>95</v>
      </c>
      <c r="G21" s="85">
        <v>175000</v>
      </c>
      <c r="H21" s="90">
        <v>175000</v>
      </c>
      <c r="I21" s="86">
        <v>185000</v>
      </c>
      <c r="J21" s="87">
        <v>180000</v>
      </c>
    </row>
    <row r="22" spans="1:10">
      <c r="A22" s="144" t="s">
        <v>96</v>
      </c>
      <c r="B22" s="146">
        <v>9.69E-2</v>
      </c>
      <c r="C22" s="148"/>
      <c r="F22" s="80" t="s">
        <v>97</v>
      </c>
      <c r="G22" s="88">
        <v>185000</v>
      </c>
      <c r="H22" s="89">
        <v>185000</v>
      </c>
      <c r="I22" s="83">
        <v>195000</v>
      </c>
      <c r="J22" s="84">
        <v>190000</v>
      </c>
    </row>
    <row r="23" spans="1:10">
      <c r="A23" s="144" t="s">
        <v>98</v>
      </c>
      <c r="B23" s="146">
        <v>9.9299999999999999E-2</v>
      </c>
      <c r="C23" s="148"/>
      <c r="F23" s="75" t="s">
        <v>99</v>
      </c>
      <c r="G23" s="85">
        <v>195000</v>
      </c>
      <c r="H23" s="90">
        <v>195000</v>
      </c>
      <c r="I23" s="86">
        <v>210000</v>
      </c>
      <c r="J23" s="87">
        <v>200000</v>
      </c>
    </row>
    <row r="24" spans="1:10">
      <c r="A24" s="144" t="s">
        <v>100</v>
      </c>
      <c r="B24" s="146">
        <v>9.8000000000000004E-2</v>
      </c>
      <c r="C24" s="148"/>
      <c r="F24" s="80" t="s">
        <v>101</v>
      </c>
      <c r="G24" s="88">
        <v>210000</v>
      </c>
      <c r="H24" s="89">
        <v>210000</v>
      </c>
      <c r="I24" s="83">
        <v>230000</v>
      </c>
      <c r="J24" s="84">
        <v>220000</v>
      </c>
    </row>
    <row r="25" spans="1:10">
      <c r="A25" s="144" t="s">
        <v>102</v>
      </c>
      <c r="B25" s="146">
        <v>0.1003</v>
      </c>
      <c r="C25" s="148"/>
      <c r="F25" s="75" t="s">
        <v>103</v>
      </c>
      <c r="G25" s="85">
        <v>230000</v>
      </c>
      <c r="H25" s="90">
        <v>230000</v>
      </c>
      <c r="I25" s="86">
        <v>250000</v>
      </c>
      <c r="J25" s="87">
        <v>240000</v>
      </c>
    </row>
    <row r="26" spans="1:10">
      <c r="A26" s="144" t="s">
        <v>104</v>
      </c>
      <c r="B26" s="146">
        <v>9.9900000000000003E-2</v>
      </c>
      <c r="C26" s="148"/>
      <c r="F26" s="80" t="s">
        <v>105</v>
      </c>
      <c r="G26" s="88">
        <v>250000</v>
      </c>
      <c r="H26" s="89">
        <v>250000</v>
      </c>
      <c r="I26" s="83">
        <v>270000</v>
      </c>
      <c r="J26" s="84">
        <v>260000</v>
      </c>
    </row>
    <row r="27" spans="1:10">
      <c r="A27" s="144" t="s">
        <v>106</v>
      </c>
      <c r="B27" s="146">
        <v>9.9699999999999997E-2</v>
      </c>
      <c r="C27" s="148"/>
      <c r="F27" s="75" t="s">
        <v>107</v>
      </c>
      <c r="G27" s="85">
        <v>270000</v>
      </c>
      <c r="H27" s="90">
        <v>270000</v>
      </c>
      <c r="I27" s="86">
        <v>290000</v>
      </c>
      <c r="J27" s="87">
        <v>280000</v>
      </c>
    </row>
    <row r="28" spans="1:10">
      <c r="A28" s="144" t="s">
        <v>108</v>
      </c>
      <c r="B28" s="146">
        <v>0.1003</v>
      </c>
      <c r="C28" s="148"/>
      <c r="F28" s="80" t="s">
        <v>109</v>
      </c>
      <c r="G28" s="88">
        <v>290000</v>
      </c>
      <c r="H28" s="89">
        <v>290000</v>
      </c>
      <c r="I28" s="83">
        <v>310000</v>
      </c>
      <c r="J28" s="84">
        <v>300000</v>
      </c>
    </row>
    <row r="29" spans="1:10">
      <c r="A29" s="144" t="s">
        <v>110</v>
      </c>
      <c r="B29" s="146">
        <v>0.1024</v>
      </c>
      <c r="C29" s="148"/>
      <c r="F29" s="75" t="s">
        <v>111</v>
      </c>
      <c r="G29" s="85">
        <v>310000</v>
      </c>
      <c r="H29" s="90">
        <v>310000</v>
      </c>
      <c r="I29" s="86">
        <v>330000</v>
      </c>
      <c r="J29" s="87">
        <v>320000</v>
      </c>
    </row>
    <row r="30" spans="1:10">
      <c r="A30" s="144" t="s">
        <v>112</v>
      </c>
      <c r="B30" s="146">
        <v>0.1016</v>
      </c>
      <c r="C30" s="148"/>
      <c r="F30" s="80" t="s">
        <v>113</v>
      </c>
      <c r="G30" s="88">
        <v>330000</v>
      </c>
      <c r="H30" s="89">
        <v>330000</v>
      </c>
      <c r="I30" s="83">
        <v>350000</v>
      </c>
      <c r="J30" s="84">
        <v>340000</v>
      </c>
    </row>
    <row r="31" spans="1:10">
      <c r="A31" s="144" t="s">
        <v>114</v>
      </c>
      <c r="B31" s="146">
        <v>0.1002</v>
      </c>
      <c r="C31" s="148"/>
      <c r="F31" s="75" t="s">
        <v>115</v>
      </c>
      <c r="G31" s="85">
        <v>350000</v>
      </c>
      <c r="H31" s="90">
        <v>350000</v>
      </c>
      <c r="I31" s="86">
        <v>370000</v>
      </c>
      <c r="J31" s="87">
        <v>360000</v>
      </c>
    </row>
    <row r="32" spans="1:10">
      <c r="A32" s="144" t="s">
        <v>116</v>
      </c>
      <c r="B32" s="146">
        <v>0.1019</v>
      </c>
      <c r="C32" s="148"/>
      <c r="F32" s="80" t="s">
        <v>117</v>
      </c>
      <c r="G32" s="88">
        <v>370000</v>
      </c>
      <c r="H32" s="89">
        <v>370000</v>
      </c>
      <c r="I32" s="83">
        <v>395000</v>
      </c>
      <c r="J32" s="84">
        <v>380000</v>
      </c>
    </row>
    <row r="33" spans="1:10">
      <c r="A33" s="144" t="s">
        <v>118</v>
      </c>
      <c r="B33" s="146">
        <v>9.9299999999999999E-2</v>
      </c>
      <c r="C33" s="148"/>
      <c r="F33" s="75" t="s">
        <v>119</v>
      </c>
      <c r="G33" s="85">
        <v>395000</v>
      </c>
      <c r="H33" s="90">
        <v>395000</v>
      </c>
      <c r="I33" s="86">
        <v>425000</v>
      </c>
      <c r="J33" s="87">
        <v>410000</v>
      </c>
    </row>
    <row r="34" spans="1:10">
      <c r="A34" s="144" t="s">
        <v>120</v>
      </c>
      <c r="B34" s="146">
        <v>9.9400000000000002E-2</v>
      </c>
      <c r="C34" s="148"/>
      <c r="F34" s="80" t="s">
        <v>121</v>
      </c>
      <c r="G34" s="88">
        <v>425000</v>
      </c>
      <c r="H34" s="89">
        <v>425000</v>
      </c>
      <c r="I34" s="83">
        <v>455000</v>
      </c>
      <c r="J34" s="84">
        <v>440000</v>
      </c>
    </row>
    <row r="35" spans="1:10">
      <c r="A35" s="144" t="s">
        <v>122</v>
      </c>
      <c r="B35" s="146">
        <v>0.1017</v>
      </c>
      <c r="C35" s="148"/>
      <c r="F35" s="75" t="s">
        <v>123</v>
      </c>
      <c r="G35" s="85">
        <v>455000</v>
      </c>
      <c r="H35" s="90">
        <v>455000</v>
      </c>
      <c r="I35" s="86">
        <v>485000</v>
      </c>
      <c r="J35" s="87">
        <v>470000</v>
      </c>
    </row>
    <row r="36" spans="1:10">
      <c r="A36" s="144" t="s">
        <v>124</v>
      </c>
      <c r="B36" s="146">
        <v>9.9699999999999997E-2</v>
      </c>
      <c r="C36" s="148"/>
      <c r="F36" s="80" t="s">
        <v>125</v>
      </c>
      <c r="G36" s="88">
        <v>485000</v>
      </c>
      <c r="H36" s="89">
        <v>485000</v>
      </c>
      <c r="I36" s="83">
        <v>515000</v>
      </c>
      <c r="J36" s="84">
        <v>500000</v>
      </c>
    </row>
    <row r="37" spans="1:10">
      <c r="A37" s="144" t="s">
        <v>126</v>
      </c>
      <c r="B37" s="146">
        <v>0.1036</v>
      </c>
      <c r="C37" s="148"/>
      <c r="F37" s="75" t="s">
        <v>127</v>
      </c>
      <c r="G37" s="85">
        <v>515000</v>
      </c>
      <c r="H37" s="90">
        <v>515000</v>
      </c>
      <c r="I37" s="86">
        <v>545000</v>
      </c>
      <c r="J37" s="87">
        <v>530000</v>
      </c>
    </row>
    <row r="38" spans="1:10">
      <c r="A38" s="144" t="s">
        <v>128</v>
      </c>
      <c r="B38" s="146">
        <v>0.1047</v>
      </c>
      <c r="C38" s="148"/>
      <c r="F38" s="80" t="s">
        <v>129</v>
      </c>
      <c r="G38" s="88">
        <v>545000</v>
      </c>
      <c r="H38" s="89">
        <v>545000</v>
      </c>
      <c r="I38" s="83">
        <v>575000</v>
      </c>
      <c r="J38" s="84">
        <v>560000</v>
      </c>
    </row>
    <row r="39" spans="1:10">
      <c r="A39" s="144" t="s">
        <v>130</v>
      </c>
      <c r="B39" s="146">
        <v>0.1021</v>
      </c>
      <c r="C39" s="148"/>
      <c r="F39" s="75" t="s">
        <v>131</v>
      </c>
      <c r="G39" s="85">
        <v>575000</v>
      </c>
      <c r="H39" s="90">
        <v>575000</v>
      </c>
      <c r="I39" s="86">
        <v>605000</v>
      </c>
      <c r="J39" s="87">
        <v>590000</v>
      </c>
    </row>
    <row r="40" spans="1:10">
      <c r="A40" s="144" t="s">
        <v>132</v>
      </c>
      <c r="B40" s="146">
        <v>0.1018</v>
      </c>
      <c r="C40" s="148"/>
      <c r="F40" s="80" t="s">
        <v>133</v>
      </c>
      <c r="G40" s="88">
        <v>605000</v>
      </c>
      <c r="H40" s="89">
        <v>605000</v>
      </c>
      <c r="I40" s="83">
        <v>635000</v>
      </c>
      <c r="J40" s="84">
        <v>620000</v>
      </c>
    </row>
    <row r="41" spans="1:10">
      <c r="A41" s="144" t="s">
        <v>134</v>
      </c>
      <c r="B41" s="146">
        <v>0.1013</v>
      </c>
      <c r="C41" s="148"/>
      <c r="F41" s="75" t="s">
        <v>135</v>
      </c>
      <c r="G41" s="85">
        <v>635000</v>
      </c>
      <c r="H41" s="90">
        <v>635000</v>
      </c>
      <c r="I41" s="86">
        <v>665000</v>
      </c>
      <c r="J41" s="87">
        <v>650000</v>
      </c>
    </row>
    <row r="42" spans="1:10">
      <c r="A42" s="144" t="s">
        <v>136</v>
      </c>
      <c r="B42" s="146">
        <v>0.1031</v>
      </c>
      <c r="C42" s="148"/>
      <c r="F42" s="80">
        <v>36</v>
      </c>
      <c r="G42" s="88">
        <v>665000</v>
      </c>
      <c r="H42" s="89">
        <v>665000</v>
      </c>
      <c r="I42" s="83">
        <v>695000</v>
      </c>
      <c r="J42" s="84">
        <v>680000</v>
      </c>
    </row>
    <row r="43" spans="1:10">
      <c r="A43" s="144" t="s">
        <v>137</v>
      </c>
      <c r="B43" s="146">
        <v>0.10780000000000001</v>
      </c>
      <c r="C43" s="148"/>
      <c r="F43" s="75">
        <v>37</v>
      </c>
      <c r="G43" s="85">
        <v>695000</v>
      </c>
      <c r="H43" s="90">
        <v>695000</v>
      </c>
      <c r="I43" s="86">
        <v>730000</v>
      </c>
      <c r="J43" s="87">
        <v>710000</v>
      </c>
    </row>
    <row r="44" spans="1:10">
      <c r="A44" s="144" t="s">
        <v>138</v>
      </c>
      <c r="B44" s="146">
        <v>0.1041</v>
      </c>
      <c r="C44" s="148"/>
      <c r="F44" s="80">
        <v>38</v>
      </c>
      <c r="G44" s="88">
        <v>730000</v>
      </c>
      <c r="H44" s="89">
        <v>730000</v>
      </c>
      <c r="I44" s="83">
        <v>770000</v>
      </c>
      <c r="J44" s="84">
        <v>750000</v>
      </c>
    </row>
    <row r="45" spans="1:10">
      <c r="A45" s="144" t="s">
        <v>139</v>
      </c>
      <c r="B45" s="146">
        <v>0.1012</v>
      </c>
      <c r="C45" s="148"/>
      <c r="F45" s="75">
        <v>39</v>
      </c>
      <c r="G45" s="85">
        <v>770000</v>
      </c>
      <c r="H45" s="90">
        <v>770000</v>
      </c>
      <c r="I45" s="86">
        <v>810000</v>
      </c>
      <c r="J45" s="87">
        <v>790000</v>
      </c>
    </row>
    <row r="46" spans="1:10">
      <c r="A46" s="144" t="s">
        <v>140</v>
      </c>
      <c r="B46" s="146">
        <v>0.10249999999999999</v>
      </c>
      <c r="C46" s="148"/>
      <c r="F46" s="80">
        <v>40</v>
      </c>
      <c r="G46" s="88">
        <v>810000</v>
      </c>
      <c r="H46" s="89">
        <v>810000</v>
      </c>
      <c r="I46" s="83">
        <v>855000</v>
      </c>
      <c r="J46" s="84">
        <v>830000</v>
      </c>
    </row>
    <row r="47" spans="1:10">
      <c r="A47" s="144" t="s">
        <v>141</v>
      </c>
      <c r="B47" s="146">
        <v>0.1009</v>
      </c>
      <c r="C47" s="148"/>
      <c r="F47" s="75">
        <v>41</v>
      </c>
      <c r="G47" s="85">
        <v>855000</v>
      </c>
      <c r="H47" s="90">
        <v>855000</v>
      </c>
      <c r="I47" s="86">
        <v>905000</v>
      </c>
      <c r="J47" s="87">
        <v>880000</v>
      </c>
    </row>
    <row r="48" spans="1:10">
      <c r="A48" s="144" t="s">
        <v>142</v>
      </c>
      <c r="B48" s="146">
        <v>0.1031</v>
      </c>
      <c r="C48" s="148"/>
      <c r="F48" s="80">
        <v>42</v>
      </c>
      <c r="G48" s="88">
        <v>905000</v>
      </c>
      <c r="H48" s="89">
        <v>905000</v>
      </c>
      <c r="I48" s="83">
        <v>955000</v>
      </c>
      <c r="J48" s="84">
        <v>930000</v>
      </c>
    </row>
    <row r="49" spans="1:10">
      <c r="A49" s="144" t="s">
        <v>143</v>
      </c>
      <c r="B49" s="146">
        <v>9.4399999999999998E-2</v>
      </c>
      <c r="C49" s="148"/>
      <c r="F49" s="75">
        <v>43</v>
      </c>
      <c r="G49" s="85">
        <v>955000</v>
      </c>
      <c r="H49" s="90">
        <v>955000</v>
      </c>
      <c r="I49" s="86">
        <v>1005000</v>
      </c>
      <c r="J49" s="87">
        <v>980000</v>
      </c>
    </row>
    <row r="50" spans="1:10">
      <c r="F50" s="80">
        <v>44</v>
      </c>
      <c r="G50" s="88">
        <v>1005000</v>
      </c>
      <c r="H50" s="89">
        <v>1005000</v>
      </c>
      <c r="I50" s="83">
        <v>1055000</v>
      </c>
      <c r="J50" s="84">
        <v>1030000</v>
      </c>
    </row>
    <row r="51" spans="1:10">
      <c r="F51" s="75">
        <v>45</v>
      </c>
      <c r="G51" s="85">
        <v>1055000</v>
      </c>
      <c r="H51" s="90">
        <v>1055000</v>
      </c>
      <c r="I51" s="86">
        <v>1115000</v>
      </c>
      <c r="J51" s="87">
        <v>1090000</v>
      </c>
    </row>
    <row r="52" spans="1:10">
      <c r="F52" s="80">
        <v>46</v>
      </c>
      <c r="G52" s="88">
        <v>1115000</v>
      </c>
      <c r="H52" s="89">
        <v>1115000</v>
      </c>
      <c r="I52" s="83">
        <v>1175000</v>
      </c>
      <c r="J52" s="84">
        <v>1150000</v>
      </c>
    </row>
    <row r="53" spans="1:10">
      <c r="F53" s="91">
        <v>47</v>
      </c>
      <c r="G53" s="92">
        <v>1175000</v>
      </c>
      <c r="H53" s="93">
        <v>1175000</v>
      </c>
      <c r="I53" s="94">
        <v>1235000</v>
      </c>
      <c r="J53" s="95">
        <v>1210000</v>
      </c>
    </row>
    <row r="54" spans="1:10">
      <c r="F54" s="96">
        <v>48</v>
      </c>
      <c r="G54" s="88">
        <v>1235000</v>
      </c>
      <c r="H54" s="89">
        <v>1235000</v>
      </c>
      <c r="I54" s="83">
        <v>1295000</v>
      </c>
      <c r="J54" s="84">
        <v>1270000</v>
      </c>
    </row>
    <row r="55" spans="1:10">
      <c r="F55" s="75">
        <v>49</v>
      </c>
      <c r="G55" s="85">
        <v>1295000</v>
      </c>
      <c r="H55" s="90">
        <v>1295000</v>
      </c>
      <c r="I55" s="86">
        <v>1355000</v>
      </c>
      <c r="J55" s="87">
        <v>1330000</v>
      </c>
    </row>
    <row r="56" spans="1:10" ht="18.75" thickBot="1">
      <c r="F56" s="97">
        <v>50</v>
      </c>
      <c r="G56" s="98">
        <v>1355000</v>
      </c>
      <c r="H56" s="99">
        <v>1355000</v>
      </c>
      <c r="I56" s="100"/>
      <c r="J56" s="101">
        <v>1390000</v>
      </c>
    </row>
  </sheetData>
  <sheetProtection sheet="1" objects="1" scenarios="1"/>
  <phoneticPr fontId="3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3949A-6BF5-4320-B1A6-EE226406FF6A}">
  <dimension ref="A1:R66"/>
  <sheetViews>
    <sheetView zoomScaleNormal="100" zoomScaleSheetLayoutView="100" workbookViewId="0">
      <pane ySplit="5" topLeftCell="A6" activePane="bottomLeft" state="frozen"/>
      <selection pane="bottomLeft" activeCell="A16" sqref="A16"/>
      <selection activeCell="D32" sqref="D32"/>
    </sheetView>
  </sheetViews>
  <sheetFormatPr defaultRowHeight="15.75"/>
  <cols>
    <col min="1" max="1" width="9.140625" style="107"/>
    <col min="2" max="2" width="5.140625" style="108" bestFit="1" customWidth="1"/>
    <col min="3" max="3" width="16.42578125" style="108" customWidth="1"/>
    <col min="4" max="4" width="20.7109375" style="108" customWidth="1"/>
    <col min="5" max="8" width="20.7109375" style="107" customWidth="1"/>
    <col min="9" max="9" width="3.85546875" style="107" bestFit="1" customWidth="1"/>
    <col min="10" max="10" width="20.7109375" style="107" customWidth="1"/>
    <col min="11" max="11" width="3.85546875" style="107" bestFit="1" customWidth="1"/>
    <col min="12" max="12" width="20.85546875" style="107" customWidth="1"/>
    <col min="13" max="13" width="3" style="108" bestFit="1" customWidth="1"/>
    <col min="14" max="15" width="20.7109375" style="107" customWidth="1"/>
    <col min="16" max="16384" width="9.140625" style="107"/>
  </cols>
  <sheetData>
    <row r="1" spans="1:18">
      <c r="A1" s="106" t="s">
        <v>144</v>
      </c>
      <c r="B1" s="107"/>
    </row>
    <row r="2" spans="1:18" ht="17.100000000000001" customHeight="1">
      <c r="A2" s="185" t="s">
        <v>145</v>
      </c>
      <c r="B2" s="185"/>
      <c r="C2" s="185"/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  <c r="O2" s="185"/>
      <c r="P2" s="185"/>
    </row>
    <row r="3" spans="1:18" ht="16.5" customHeight="1" thickBot="1">
      <c r="A3" s="112"/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</row>
    <row r="4" spans="1:18">
      <c r="B4" s="189" t="s">
        <v>146</v>
      </c>
      <c r="C4" s="187"/>
      <c r="D4" s="187"/>
      <c r="E4" s="187"/>
      <c r="F4" s="187"/>
      <c r="G4" s="188"/>
      <c r="H4" s="186" t="s">
        <v>147</v>
      </c>
      <c r="I4" s="187"/>
      <c r="J4" s="187"/>
      <c r="K4" s="187"/>
      <c r="L4" s="187"/>
      <c r="M4" s="187"/>
      <c r="N4" s="188"/>
      <c r="O4" s="127" t="s">
        <v>148</v>
      </c>
      <c r="P4" s="115"/>
    </row>
    <row r="5" spans="1:18">
      <c r="B5" s="116" t="s">
        <v>24</v>
      </c>
      <c r="C5" s="113" t="s">
        <v>54</v>
      </c>
      <c r="D5" s="117" t="s">
        <v>27</v>
      </c>
      <c r="E5" s="117" t="s">
        <v>149</v>
      </c>
      <c r="F5" s="113" t="s">
        <v>150</v>
      </c>
      <c r="G5" s="113" t="s">
        <v>151</v>
      </c>
      <c r="H5" s="118" t="s">
        <v>149</v>
      </c>
      <c r="I5" s="108"/>
      <c r="J5" s="108" t="s">
        <v>150</v>
      </c>
      <c r="K5" s="108"/>
      <c r="L5" s="108" t="s">
        <v>152</v>
      </c>
      <c r="N5" s="108" t="s">
        <v>153</v>
      </c>
      <c r="O5" s="132" t="s">
        <v>154</v>
      </c>
      <c r="P5" s="133"/>
      <c r="Q5" s="134"/>
      <c r="R5" s="134"/>
    </row>
    <row r="6" spans="1:18" ht="14.25" customHeight="1">
      <c r="B6" s="109">
        <v>1</v>
      </c>
      <c r="C6" s="111" t="str">
        <f>IF('入力シート(給与)'!$C11="","",'入力シート(給与)'!$C11)</f>
        <v/>
      </c>
      <c r="D6" s="118" t="str">
        <f>IF('入力シート(給与)'!$E11="","",'入力シート(給与)'!$E11)</f>
        <v/>
      </c>
      <c r="E6" s="125" t="str">
        <f>IF(OR('入力シート(給与)'!$J11="", '入力シート(給与)'!$J11=0), "", '入力シート(給与)'!$J11)</f>
        <v/>
      </c>
      <c r="F6" s="126" t="str">
        <f t="array" ref="F6">IFERROR(IF(INDEX('入力シート(賞与)'!$G:$G, MATCH(1,  ('入力シート(賞与)'!$E:$E=$D6) * ('入力シート(賞与)'!$C:$C=$C6), 0))="",  "",  INDEX('入力シート(賞与)'!$G:$G, MATCH(1,  ('入力シート(賞与)'!$E:$E=$D6) * ('入力シート(賞与)'!$C:$C=$C6), 0))), "")</f>
        <v/>
      </c>
      <c r="G6" s="126" t="str">
        <f>IF($D6="","",SUM($L6:$N6))</f>
        <v/>
      </c>
      <c r="H6" s="119" t="str">
        <f>E6</f>
        <v/>
      </c>
      <c r="I6" s="135" t="str">
        <f>IF(H6="","","+")</f>
        <v/>
      </c>
      <c r="J6" s="110" t="str">
        <f>F6</f>
        <v/>
      </c>
      <c r="K6" s="135" t="str">
        <f>IF(J6="","","+")</f>
        <v/>
      </c>
      <c r="L6" s="110" t="str" cm="1">
        <f t="array" ref="L6">IF($D6="", "", IFERROR(INDEX('入力シート(給与)'!$T:$T, MATCH(1, ('入力シート(給与)'!$E:$E=$D6) * ('入力シート(給与)'!$C:$C=$C6), 0)), ""))</f>
        <v/>
      </c>
      <c r="M6" s="130" t="str">
        <f>IF(L6="","","+")</f>
        <v/>
      </c>
      <c r="N6" s="110" t="str">
        <f t="array" ref="N6">IF($D6="", "", IFERROR(INDEX('入力シート(賞与)'!$O:$O, MATCH(1, ('入力シート(賞与)'!$E:$E=$D6) * ('入力シート(賞与)'!$C:$C=$C6), 0)), ""))</f>
        <v/>
      </c>
      <c r="O6" s="128" t="str">
        <f>IF(D6="","",SUM(E6:G6))</f>
        <v/>
      </c>
    </row>
    <row r="7" spans="1:18">
      <c r="B7" s="109">
        <v>2</v>
      </c>
      <c r="C7" s="111" t="str">
        <f>IF('入力シート(給与)'!$C12="","",'入力シート(給与)'!$C12)</f>
        <v/>
      </c>
      <c r="D7" s="118" t="str">
        <f>IF('入力シート(給与)'!$E12="","",'入力シート(給与)'!$E12)</f>
        <v/>
      </c>
      <c r="E7" s="125" t="str">
        <f>IF(OR('入力シート(給与)'!$J12="", '入力シート(給与)'!$J12=0), "", '入力シート(給与)'!$J12)</f>
        <v/>
      </c>
      <c r="F7" s="126" t="str">
        <f t="array" ref="F7">IFERROR(IF(INDEX('入力シート(賞与)'!$G:$G, MATCH(1,  ('入力シート(賞与)'!$E:$E=$D7) * ('入力シート(賞与)'!$C:$C=$C7), 0))="",  "",  INDEX('入力シート(賞与)'!$G:$G, MATCH(1,  ('入力シート(賞与)'!$E:$E=$D7) * ('入力シート(賞与)'!$C:$C=$C7), 0))), "")</f>
        <v/>
      </c>
      <c r="G7" s="126" t="str">
        <f t="shared" ref="G7:G37" si="0">IF($D7="","",SUM($L7:$N7))</f>
        <v/>
      </c>
      <c r="H7" s="119" t="str">
        <f t="shared" ref="H7:H65" si="1">E7</f>
        <v/>
      </c>
      <c r="I7" s="135" t="str">
        <f t="shared" ref="I7:I65" si="2">IF(H7="","","+")</f>
        <v/>
      </c>
      <c r="J7" s="110" t="str">
        <f t="shared" ref="J7:J65" si="3">F7</f>
        <v/>
      </c>
      <c r="K7" s="135" t="str">
        <f t="shared" ref="K7:K65" si="4">IF(J7="","","+")</f>
        <v/>
      </c>
      <c r="L7" s="110" t="str">
        <f t="array" ref="L7">IF($D7="", "", IFERROR(INDEX('入力シート(給与)'!$T:$T, MATCH(1, ('入力シート(給与)'!$E:$E=$D7) * ('入力シート(給与)'!$C:$C=$C7), 0)), ""))</f>
        <v/>
      </c>
      <c r="M7" s="130" t="str">
        <f t="shared" ref="M7:M65" si="5">IF(L7="","","+")</f>
        <v/>
      </c>
      <c r="N7" s="110" t="str">
        <f t="array" ref="N7">IF($D7="", "", IFERROR(INDEX('入力シート(賞与)'!$O:$O, MATCH(1, ('入力シート(賞与)'!$E:$E=$D7) * ('入力シート(賞与)'!$C:$C=$C7), 0)), ""))</f>
        <v/>
      </c>
      <c r="O7" s="120" t="str">
        <f t="shared" ref="O7:O65" si="6">IF(D7="","",SUM(E7:G7))</f>
        <v/>
      </c>
    </row>
    <row r="8" spans="1:18">
      <c r="B8" s="109">
        <v>3</v>
      </c>
      <c r="C8" s="111" t="str">
        <f>IF('入力シート(給与)'!$C13="","",'入力シート(給与)'!$C13)</f>
        <v/>
      </c>
      <c r="D8" s="118" t="str">
        <f>IF('入力シート(給与)'!$E13="","",'入力シート(給与)'!$E13)</f>
        <v/>
      </c>
      <c r="E8" s="125" t="str">
        <f>IF(OR('入力シート(給与)'!$J13="", '入力シート(給与)'!$J13=0), "", '入力シート(給与)'!$J13)</f>
        <v/>
      </c>
      <c r="F8" s="126" t="str">
        <f t="array" ref="F8">IFERROR(IF(INDEX('入力シート(賞与)'!$G:$G, MATCH(1,  ('入力シート(賞与)'!$E:$E=$D8) * ('入力シート(賞与)'!$C:$C=$C8), 0))="",  "",  INDEX('入力シート(賞与)'!$G:$G, MATCH(1,  ('入力シート(賞与)'!$E:$E=$D8) * ('入力シート(賞与)'!$C:$C=$C8), 0))), "")</f>
        <v/>
      </c>
      <c r="G8" s="126" t="str">
        <f t="shared" si="0"/>
        <v/>
      </c>
      <c r="H8" s="119" t="str">
        <f t="shared" si="1"/>
        <v/>
      </c>
      <c r="I8" s="135" t="str">
        <f t="shared" si="2"/>
        <v/>
      </c>
      <c r="J8" s="110" t="str">
        <f t="shared" si="3"/>
        <v/>
      </c>
      <c r="K8" s="135" t="str">
        <f t="shared" si="4"/>
        <v/>
      </c>
      <c r="L8" s="110" t="str">
        <f t="array" ref="L8">IF($D8="", "", IFERROR(INDEX('入力シート(給与)'!$T:$T, MATCH(1, ('入力シート(給与)'!$E:$E=$D8) * ('入力シート(給与)'!$C:$C=$C8), 0)), ""))</f>
        <v/>
      </c>
      <c r="M8" s="130" t="str">
        <f t="shared" si="5"/>
        <v/>
      </c>
      <c r="N8" s="110" t="str">
        <f t="array" ref="N8">IF($D8="", "", IFERROR(INDEX('入力シート(賞与)'!$O:$O, MATCH(1, ('入力シート(賞与)'!$E:$E=$D8) * ('入力シート(賞与)'!$C:$C=$C8), 0)), ""))</f>
        <v/>
      </c>
      <c r="O8" s="120" t="str">
        <f t="shared" si="6"/>
        <v/>
      </c>
    </row>
    <row r="9" spans="1:18">
      <c r="B9" s="109">
        <v>4</v>
      </c>
      <c r="C9" s="111" t="str">
        <f>IF('入力シート(給与)'!$C14="","",'入力シート(給与)'!$C14)</f>
        <v/>
      </c>
      <c r="D9" s="118" t="str">
        <f>IF('入力シート(給与)'!$E14="","",'入力シート(給与)'!$E14)</f>
        <v/>
      </c>
      <c r="E9" s="125" t="str">
        <f>IF(OR('入力シート(給与)'!$J14="", '入力シート(給与)'!$J14=0), "", '入力シート(給与)'!$J14)</f>
        <v/>
      </c>
      <c r="F9" s="126" t="str">
        <f t="array" ref="F9">IFERROR(IF(INDEX('入力シート(賞与)'!$G:$G, MATCH(1,  ('入力シート(賞与)'!$E:$E=$D9) * ('入力シート(賞与)'!$C:$C=$C9), 0))="",  "",  INDEX('入力シート(賞与)'!$G:$G, MATCH(1,  ('入力シート(賞与)'!$E:$E=$D9) * ('入力シート(賞与)'!$C:$C=$C9), 0))), "")</f>
        <v/>
      </c>
      <c r="G9" s="126" t="str">
        <f t="shared" si="0"/>
        <v/>
      </c>
      <c r="H9" s="119" t="str">
        <f t="shared" si="1"/>
        <v/>
      </c>
      <c r="I9" s="135" t="str">
        <f t="shared" si="2"/>
        <v/>
      </c>
      <c r="J9" s="110" t="str">
        <f t="shared" si="3"/>
        <v/>
      </c>
      <c r="K9" s="135" t="str">
        <f t="shared" si="4"/>
        <v/>
      </c>
      <c r="L9" s="110" t="str">
        <f t="array" ref="L9">IF($D9="", "", IFERROR(INDEX('入力シート(給与)'!$T:$T, MATCH(1, ('入力シート(給与)'!$E:$E=$D9) * ('入力シート(給与)'!$C:$C=$C9), 0)), ""))</f>
        <v/>
      </c>
      <c r="M9" s="130" t="str">
        <f t="shared" si="5"/>
        <v/>
      </c>
      <c r="N9" s="110" t="str">
        <f t="array" ref="N9">IF($D9="", "", IFERROR(INDEX('入力シート(賞与)'!$O:$O, MATCH(1, ('入力シート(賞与)'!$E:$E=$D9) * ('入力シート(賞与)'!$C:$C=$C9), 0)), ""))</f>
        <v/>
      </c>
      <c r="O9" s="120" t="str">
        <f t="shared" si="6"/>
        <v/>
      </c>
    </row>
    <row r="10" spans="1:18">
      <c r="B10" s="109">
        <v>5</v>
      </c>
      <c r="C10" s="111" t="str">
        <f>IF('入力シート(給与)'!$C15="","",'入力シート(給与)'!$C15)</f>
        <v/>
      </c>
      <c r="D10" s="118" t="str">
        <f>IF('入力シート(給与)'!$E15="","",'入力シート(給与)'!$E15)</f>
        <v/>
      </c>
      <c r="E10" s="125" t="str">
        <f>IF(OR('入力シート(給与)'!$J15="", '入力シート(給与)'!$J15=0), "", '入力シート(給与)'!$J15)</f>
        <v/>
      </c>
      <c r="F10" s="126" t="str">
        <f t="array" ref="F10">IFERROR(IF(INDEX('入力シート(賞与)'!$G:$G, MATCH(1,  ('入力シート(賞与)'!$E:$E=$D10) * ('入力シート(賞与)'!$C:$C=$C10), 0))="",  "",  INDEX('入力シート(賞与)'!$G:$G, MATCH(1,  ('入力シート(賞与)'!$E:$E=$D10) * ('入力シート(賞与)'!$C:$C=$C10), 0))), "")</f>
        <v/>
      </c>
      <c r="G10" s="126" t="str">
        <f t="shared" si="0"/>
        <v/>
      </c>
      <c r="H10" s="119" t="str">
        <f t="shared" si="1"/>
        <v/>
      </c>
      <c r="I10" s="135" t="str">
        <f t="shared" si="2"/>
        <v/>
      </c>
      <c r="J10" s="110" t="str">
        <f t="shared" si="3"/>
        <v/>
      </c>
      <c r="K10" s="135" t="str">
        <f t="shared" si="4"/>
        <v/>
      </c>
      <c r="L10" s="110" t="str">
        <f t="array" ref="L10">IF($D10="", "", IFERROR(INDEX('入力シート(給与)'!$T:$T, MATCH(1, ('入力シート(給与)'!$E:$E=$D10) * ('入力シート(給与)'!$C:$C=$C10), 0)), ""))</f>
        <v/>
      </c>
      <c r="M10" s="130" t="str">
        <f t="shared" si="5"/>
        <v/>
      </c>
      <c r="N10" s="110" t="str">
        <f t="array" ref="N10">IF($D10="", "", IFERROR(INDEX('入力シート(賞与)'!$O:$O, MATCH(1, ('入力シート(賞与)'!$E:$E=$D10) * ('入力シート(賞与)'!$C:$C=$C10), 0)), ""))</f>
        <v/>
      </c>
      <c r="O10" s="120" t="str">
        <f t="shared" si="6"/>
        <v/>
      </c>
    </row>
    <row r="11" spans="1:18">
      <c r="B11" s="109">
        <v>6</v>
      </c>
      <c r="C11" s="111" t="str">
        <f>IF('入力シート(給与)'!$C16="","",'入力シート(給与)'!$C16)</f>
        <v/>
      </c>
      <c r="D11" s="118" t="str">
        <f>IF('入力シート(給与)'!$E16="","",'入力シート(給与)'!$E16)</f>
        <v/>
      </c>
      <c r="E11" s="125" t="str">
        <f>IF(OR('入力シート(給与)'!$J16="", '入力シート(給与)'!$J16=0), "", '入力シート(給与)'!$J16)</f>
        <v/>
      </c>
      <c r="F11" s="126" t="str">
        <f t="array" ref="F11">IFERROR(IF(INDEX('入力シート(賞与)'!$G:$G, MATCH(1,  ('入力シート(賞与)'!$E:$E=$D11) * ('入力シート(賞与)'!$C:$C=$C11), 0))="",  "",  INDEX('入力シート(賞与)'!$G:$G, MATCH(1,  ('入力シート(賞与)'!$E:$E=$D11) * ('入力シート(賞与)'!$C:$C=$C11), 0))), "")</f>
        <v/>
      </c>
      <c r="G11" s="126" t="str">
        <f t="shared" si="0"/>
        <v/>
      </c>
      <c r="H11" s="119" t="str">
        <f t="shared" si="1"/>
        <v/>
      </c>
      <c r="I11" s="135" t="str">
        <f t="shared" si="2"/>
        <v/>
      </c>
      <c r="J11" s="110" t="str">
        <f>F11</f>
        <v/>
      </c>
      <c r="K11" s="135" t="str">
        <f t="shared" si="4"/>
        <v/>
      </c>
      <c r="L11" s="110" t="str">
        <f t="array" ref="L11">IF($D11="", "", IFERROR(INDEX('入力シート(給与)'!$T:$T, MATCH(1, ('入力シート(給与)'!$E:$E=$D11) * ('入力シート(給与)'!$C:$C=$C11), 0)), ""))</f>
        <v/>
      </c>
      <c r="M11" s="130" t="str">
        <f t="shared" si="5"/>
        <v/>
      </c>
      <c r="N11" s="110" t="str">
        <f t="array" ref="N11">IF($D11="", "", IFERROR(INDEX('入力シート(賞与)'!$O:$O, MATCH(1, ('入力シート(賞与)'!$E:$E=$D11) * ('入力シート(賞与)'!$C:$C=$C11), 0)), ""))</f>
        <v/>
      </c>
      <c r="O11" s="120" t="str">
        <f t="shared" si="6"/>
        <v/>
      </c>
    </row>
    <row r="12" spans="1:18">
      <c r="B12" s="109">
        <v>7</v>
      </c>
      <c r="C12" s="111" t="str">
        <f>IF('入力シート(給与)'!$C17="","",'入力シート(給与)'!$C17)</f>
        <v/>
      </c>
      <c r="D12" s="118" t="str">
        <f>IF('入力シート(給与)'!$E17="","",'入力シート(給与)'!$E17)</f>
        <v/>
      </c>
      <c r="E12" s="125" t="str">
        <f>IF(OR('入力シート(給与)'!$J17="", '入力シート(給与)'!$J17=0), "", '入力シート(給与)'!$J17)</f>
        <v/>
      </c>
      <c r="F12" s="126" t="str">
        <f t="array" ref="F12">IFERROR(IF(INDEX('入力シート(賞与)'!$G:$G, MATCH(1,  ('入力シート(賞与)'!$E:$E=$D12) * ('入力シート(賞与)'!$C:$C=$C12), 0))="",  "",  INDEX('入力シート(賞与)'!$G:$G, MATCH(1,  ('入力シート(賞与)'!$E:$E=$D12) * ('入力シート(賞与)'!$C:$C=$C12), 0))), "")</f>
        <v/>
      </c>
      <c r="G12" s="126" t="str">
        <f t="shared" si="0"/>
        <v/>
      </c>
      <c r="H12" s="119" t="str">
        <f t="shared" si="1"/>
        <v/>
      </c>
      <c r="I12" s="135" t="str">
        <f t="shared" si="2"/>
        <v/>
      </c>
      <c r="J12" s="110" t="str">
        <f t="shared" si="3"/>
        <v/>
      </c>
      <c r="K12" s="135" t="str">
        <f t="shared" si="4"/>
        <v/>
      </c>
      <c r="L12" s="110" t="str">
        <f t="array" ref="L12">IF($D12="", "", IFERROR(INDEX('入力シート(給与)'!$T:$T, MATCH(1, ('入力シート(給与)'!$E:$E=$D12) * ('入力シート(給与)'!$C:$C=$C12), 0)), ""))</f>
        <v/>
      </c>
      <c r="M12" s="130" t="str">
        <f t="shared" si="5"/>
        <v/>
      </c>
      <c r="N12" s="110" t="str">
        <f t="array" ref="N12">IF($D12="", "", IFERROR(INDEX('入力シート(賞与)'!$O:$O, MATCH(1, ('入力シート(賞与)'!$E:$E=$D12) * ('入力シート(賞与)'!$C:$C=$C12), 0)), ""))</f>
        <v/>
      </c>
      <c r="O12" s="120" t="str">
        <f t="shared" si="6"/>
        <v/>
      </c>
    </row>
    <row r="13" spans="1:18">
      <c r="B13" s="109">
        <v>8</v>
      </c>
      <c r="C13" s="111" t="str">
        <f>IF('入力シート(給与)'!$C18="","",'入力シート(給与)'!$C18)</f>
        <v/>
      </c>
      <c r="D13" s="118" t="str">
        <f>IF('入力シート(給与)'!$E18="","",'入力シート(給与)'!$E18)</f>
        <v/>
      </c>
      <c r="E13" s="125" t="str">
        <f>IF(OR('入力シート(給与)'!$J18="", '入力シート(給与)'!$J18=0), "", '入力シート(給与)'!$J18)</f>
        <v/>
      </c>
      <c r="F13" s="126" t="str">
        <f t="array" ref="F13">IFERROR(IF(INDEX('入力シート(賞与)'!$G:$G, MATCH(1,  ('入力シート(賞与)'!$E:$E=$D13) * ('入力シート(賞与)'!$C:$C=$C13), 0))="",  "",  INDEX('入力シート(賞与)'!$G:$G, MATCH(1,  ('入力シート(賞与)'!$E:$E=$D13) * ('入力シート(賞与)'!$C:$C=$C13), 0))), "")</f>
        <v/>
      </c>
      <c r="G13" s="126" t="str">
        <f t="shared" si="0"/>
        <v/>
      </c>
      <c r="H13" s="119" t="str">
        <f t="shared" si="1"/>
        <v/>
      </c>
      <c r="I13" s="135" t="str">
        <f t="shared" si="2"/>
        <v/>
      </c>
      <c r="J13" s="110" t="str">
        <f t="shared" si="3"/>
        <v/>
      </c>
      <c r="K13" s="135" t="str">
        <f t="shared" si="4"/>
        <v/>
      </c>
      <c r="L13" s="110" t="str">
        <f t="array" ref="L13">IF($D13="", "", IFERROR(INDEX('入力シート(給与)'!$T:$T, MATCH(1, ('入力シート(給与)'!$E:$E=$D13) * ('入力シート(給与)'!$C:$C=$C13), 0)), ""))</f>
        <v/>
      </c>
      <c r="M13" s="130" t="str">
        <f t="shared" si="5"/>
        <v/>
      </c>
      <c r="N13" s="110" t="str">
        <f t="array" ref="N13">IF($D13="", "", IFERROR(INDEX('入力シート(賞与)'!$O:$O, MATCH(1, ('入力シート(賞与)'!$E:$E=$D13) * ('入力シート(賞与)'!$C:$C=$C13), 0)), ""))</f>
        <v/>
      </c>
      <c r="O13" s="120" t="str">
        <f t="shared" si="6"/>
        <v/>
      </c>
    </row>
    <row r="14" spans="1:18">
      <c r="B14" s="109">
        <v>9</v>
      </c>
      <c r="C14" s="111" t="str">
        <f>IF('入力シート(給与)'!$C19="","",'入力シート(給与)'!$C19)</f>
        <v/>
      </c>
      <c r="D14" s="118" t="str">
        <f>IF('入力シート(給与)'!$E19="","",'入力シート(給与)'!$E19)</f>
        <v/>
      </c>
      <c r="E14" s="125" t="str">
        <f>IF(OR('入力シート(給与)'!$J19="", '入力シート(給与)'!$J19=0), "", '入力シート(給与)'!$J19)</f>
        <v/>
      </c>
      <c r="F14" s="126" t="str">
        <f t="array" ref="F14">IFERROR(IF(INDEX('入力シート(賞与)'!$G:$G, MATCH(1,  ('入力シート(賞与)'!$E:$E=$D14) * ('入力シート(賞与)'!$C:$C=$C14), 0))="",  "",  INDEX('入力シート(賞与)'!$G:$G, MATCH(1,  ('入力シート(賞与)'!$E:$E=$D14) * ('入力シート(賞与)'!$C:$C=$C14), 0))), "")</f>
        <v/>
      </c>
      <c r="G14" s="126" t="str">
        <f t="shared" si="0"/>
        <v/>
      </c>
      <c r="H14" s="119" t="str">
        <f t="shared" si="1"/>
        <v/>
      </c>
      <c r="I14" s="135" t="str">
        <f t="shared" si="2"/>
        <v/>
      </c>
      <c r="J14" s="110" t="str">
        <f t="shared" si="3"/>
        <v/>
      </c>
      <c r="K14" s="135" t="str">
        <f t="shared" si="4"/>
        <v/>
      </c>
      <c r="L14" s="110" t="str">
        <f t="array" ref="L14">IF($D14="", "", IFERROR(INDEX('入力シート(給与)'!$T:$T, MATCH(1, ('入力シート(給与)'!$E:$E=$D14) * ('入力シート(給与)'!$C:$C=$C14), 0)), ""))</f>
        <v/>
      </c>
      <c r="M14" s="130" t="str">
        <f t="shared" si="5"/>
        <v/>
      </c>
      <c r="N14" s="110" t="str">
        <f t="array" ref="N14">IF($D14="", "", IFERROR(INDEX('入力シート(賞与)'!$O:$O, MATCH(1, ('入力シート(賞与)'!$E:$E=$D14) * ('入力シート(賞与)'!$C:$C=$C14), 0)), ""))</f>
        <v/>
      </c>
      <c r="O14" s="120" t="str">
        <f t="shared" si="6"/>
        <v/>
      </c>
    </row>
    <row r="15" spans="1:18">
      <c r="B15" s="109">
        <v>10</v>
      </c>
      <c r="C15" s="111" t="str">
        <f>IF('入力シート(給与)'!$C20="","",'入力シート(給与)'!$C20)</f>
        <v/>
      </c>
      <c r="D15" s="118" t="str">
        <f>IF('入力シート(給与)'!$E20="","",'入力シート(給与)'!$E20)</f>
        <v/>
      </c>
      <c r="E15" s="125" t="str">
        <f>IF(OR('入力シート(給与)'!$J20="", '入力シート(給与)'!$J20=0), "", '入力シート(給与)'!$J20)</f>
        <v/>
      </c>
      <c r="F15" s="126" t="str">
        <f t="array" ref="F15">IFERROR(IF(INDEX('入力シート(賞与)'!$G:$G, MATCH(1,  ('入力シート(賞与)'!$E:$E=$D15) * ('入力シート(賞与)'!$C:$C=$C15), 0))="",  "",  INDEX('入力シート(賞与)'!$G:$G, MATCH(1,  ('入力シート(賞与)'!$E:$E=$D15) * ('入力シート(賞与)'!$C:$C=$C15), 0))), "")</f>
        <v/>
      </c>
      <c r="G15" s="126" t="str">
        <f t="shared" si="0"/>
        <v/>
      </c>
      <c r="H15" s="119" t="str">
        <f t="shared" si="1"/>
        <v/>
      </c>
      <c r="I15" s="135" t="str">
        <f t="shared" si="2"/>
        <v/>
      </c>
      <c r="J15" s="110" t="str">
        <f t="shared" si="3"/>
        <v/>
      </c>
      <c r="K15" s="135" t="str">
        <f t="shared" si="4"/>
        <v/>
      </c>
      <c r="L15" s="110" t="str">
        <f t="array" ref="L15">IF($D15="", "", IFERROR(INDEX('入力シート(給与)'!$T:$T, MATCH(1, ('入力シート(給与)'!$E:$E=$D15) * ('入力シート(給与)'!$C:$C=$C15), 0)), ""))</f>
        <v/>
      </c>
      <c r="M15" s="130" t="str">
        <f t="shared" si="5"/>
        <v/>
      </c>
      <c r="N15" s="110" t="str">
        <f t="array" ref="N15">IF($D15="", "", IFERROR(INDEX('入力シート(賞与)'!$O:$O, MATCH(1, ('入力シート(賞与)'!$E:$E=$D15) * ('入力シート(賞与)'!$C:$C=$C15), 0)), ""))</f>
        <v/>
      </c>
      <c r="O15" s="120" t="str">
        <f t="shared" si="6"/>
        <v/>
      </c>
    </row>
    <row r="16" spans="1:18">
      <c r="B16" s="109">
        <v>11</v>
      </c>
      <c r="C16" s="111" t="str">
        <f>IF('入力シート(給与)'!$C21="","",'入力シート(給与)'!$C21)</f>
        <v/>
      </c>
      <c r="D16" s="118" t="str">
        <f>IF('入力シート(給与)'!$E21="","",'入力シート(給与)'!$E21)</f>
        <v/>
      </c>
      <c r="E16" s="125" t="str">
        <f>IF(OR('入力シート(給与)'!$J21="", '入力シート(給与)'!$J21=0), "", '入力シート(給与)'!$J21)</f>
        <v/>
      </c>
      <c r="F16" s="126" t="str">
        <f t="array" ref="F16">IFERROR(IF(INDEX('入力シート(賞与)'!$G:$G, MATCH(1,  ('入力シート(賞与)'!$E:$E=$D16) * ('入力シート(賞与)'!$C:$C=$C16), 0))="",  "",  INDEX('入力シート(賞与)'!$G:$G, MATCH(1,  ('入力シート(賞与)'!$E:$E=$D16) * ('入力シート(賞与)'!$C:$C=$C16), 0))), "")</f>
        <v/>
      </c>
      <c r="G16" s="126" t="str">
        <f t="shared" si="0"/>
        <v/>
      </c>
      <c r="H16" s="119" t="str">
        <f t="shared" si="1"/>
        <v/>
      </c>
      <c r="I16" s="135" t="str">
        <f t="shared" si="2"/>
        <v/>
      </c>
      <c r="J16" s="110" t="str">
        <f t="shared" si="3"/>
        <v/>
      </c>
      <c r="K16" s="135" t="str">
        <f t="shared" si="4"/>
        <v/>
      </c>
      <c r="L16" s="110" t="str">
        <f t="array" ref="L16">IF($D16="", "", IFERROR(INDEX('入力シート(給与)'!$T:$T, MATCH(1, ('入力シート(給与)'!$E:$E=$D16) * ('入力シート(給与)'!$C:$C=$C16), 0)), ""))</f>
        <v/>
      </c>
      <c r="M16" s="130" t="str">
        <f t="shared" si="5"/>
        <v/>
      </c>
      <c r="N16" s="110" t="str">
        <f t="array" ref="N16">IF($D16="", "", IFERROR(INDEX('入力シート(賞与)'!$O:$O, MATCH(1, ('入力シート(賞与)'!$E:$E=$D16) * ('入力シート(賞与)'!$C:$C=$C16), 0)), ""))</f>
        <v/>
      </c>
      <c r="O16" s="120" t="str">
        <f t="shared" si="6"/>
        <v/>
      </c>
    </row>
    <row r="17" spans="2:15">
      <c r="B17" s="109">
        <v>12</v>
      </c>
      <c r="C17" s="111" t="str">
        <f>IF('入力シート(給与)'!$C22="","",'入力シート(給与)'!$C22)</f>
        <v/>
      </c>
      <c r="D17" s="118" t="str">
        <f>IF('入力シート(給与)'!$E22="","",'入力シート(給与)'!$E22)</f>
        <v/>
      </c>
      <c r="E17" s="125" t="str">
        <f>IF(OR('入力シート(給与)'!$J22="", '入力シート(給与)'!$J22=0), "", '入力シート(給与)'!$J22)</f>
        <v/>
      </c>
      <c r="F17" s="126" t="str">
        <f t="array" ref="F17">IFERROR(IF(INDEX('入力シート(賞与)'!$G:$G, MATCH(1,  ('入力シート(賞与)'!$E:$E=$D17) * ('入力シート(賞与)'!$C:$C=$C17), 0))="",  "",  INDEX('入力シート(賞与)'!$G:$G, MATCH(1,  ('入力シート(賞与)'!$E:$E=$D17) * ('入力シート(賞与)'!$C:$C=$C17), 0))), "")</f>
        <v/>
      </c>
      <c r="G17" s="110" t="str">
        <f t="shared" si="0"/>
        <v/>
      </c>
      <c r="H17" s="119" t="str">
        <f t="shared" si="1"/>
        <v/>
      </c>
      <c r="I17" s="135" t="str">
        <f t="shared" si="2"/>
        <v/>
      </c>
      <c r="J17" s="110" t="str">
        <f t="shared" si="3"/>
        <v/>
      </c>
      <c r="K17" s="135" t="str">
        <f t="shared" si="4"/>
        <v/>
      </c>
      <c r="L17" s="110" t="str">
        <f t="array" ref="L17">IF($D17="", "", IFERROR(INDEX('入力シート(給与)'!$T:$T, MATCH(1, ('入力シート(給与)'!$E:$E=$D17) * ('入力シート(給与)'!$C:$C=$C17), 0)), ""))</f>
        <v/>
      </c>
      <c r="M17" s="130" t="str">
        <f t="shared" si="5"/>
        <v/>
      </c>
      <c r="N17" s="110" t="str">
        <f t="array" ref="N17">IF($D17="", "", IFERROR(INDEX('入力シート(賞与)'!$O:$O, MATCH(1, ('入力シート(賞与)'!$E:$E=$D17) * ('入力シート(賞与)'!$C:$C=$C17), 0)), ""))</f>
        <v/>
      </c>
      <c r="O17" s="120" t="str">
        <f t="shared" si="6"/>
        <v/>
      </c>
    </row>
    <row r="18" spans="2:15">
      <c r="B18" s="109">
        <v>13</v>
      </c>
      <c r="C18" s="111" t="str">
        <f>IF('入力シート(給与)'!$C23="","",'入力シート(給与)'!$C23)</f>
        <v/>
      </c>
      <c r="D18" s="118" t="str">
        <f>IF('入力シート(給与)'!$E23="","",'入力シート(給与)'!$E23)</f>
        <v/>
      </c>
      <c r="E18" s="125" t="str">
        <f>IF(OR('入力シート(給与)'!$J23="", '入力シート(給与)'!$J23=0), "", '入力シート(給与)'!$J23)</f>
        <v/>
      </c>
      <c r="F18" s="126" t="str">
        <f t="array" ref="F18">IFERROR(IF(INDEX('入力シート(賞与)'!$G:$G, MATCH(1,  ('入力シート(賞与)'!$E:$E=$D18) * ('入力シート(賞与)'!$C:$C=$C18), 0))="",  "",  INDEX('入力シート(賞与)'!$G:$G, MATCH(1,  ('入力シート(賞与)'!$E:$E=$D18) * ('入力シート(賞与)'!$C:$C=$C18), 0))), "")</f>
        <v/>
      </c>
      <c r="G18" s="110" t="str">
        <f t="shared" si="0"/>
        <v/>
      </c>
      <c r="H18" s="119" t="str">
        <f t="shared" si="1"/>
        <v/>
      </c>
      <c r="I18" s="135" t="str">
        <f t="shared" si="2"/>
        <v/>
      </c>
      <c r="J18" s="110" t="str">
        <f t="shared" si="3"/>
        <v/>
      </c>
      <c r="K18" s="135" t="str">
        <f t="shared" si="4"/>
        <v/>
      </c>
      <c r="L18" s="110" t="str">
        <f t="array" ref="L18">IF($D18="", "", IFERROR(INDEX('入力シート(給与)'!$T:$T, MATCH(1, ('入力シート(給与)'!$E:$E=$D18) * ('入力シート(給与)'!$C:$C=$C18), 0)), ""))</f>
        <v/>
      </c>
      <c r="M18" s="130" t="str">
        <f t="shared" si="5"/>
        <v/>
      </c>
      <c r="N18" s="110" t="str">
        <f t="array" ref="N18">IF($D18="", "", IFERROR(INDEX('入力シート(賞与)'!$O:$O, MATCH(1, ('入力シート(賞与)'!$E:$E=$D18) * ('入力シート(賞与)'!$C:$C=$C18), 0)), ""))</f>
        <v/>
      </c>
      <c r="O18" s="120" t="str">
        <f t="shared" si="6"/>
        <v/>
      </c>
    </row>
    <row r="19" spans="2:15">
      <c r="B19" s="109">
        <v>14</v>
      </c>
      <c r="C19" s="111" t="str">
        <f>IF('入力シート(給与)'!$C24="","",'入力シート(給与)'!$C24)</f>
        <v/>
      </c>
      <c r="D19" s="118" t="str">
        <f>IF('入力シート(給与)'!$E24="","",'入力シート(給与)'!$E24)</f>
        <v/>
      </c>
      <c r="E19" s="125" t="str">
        <f>IF(OR('入力シート(給与)'!$J24="", '入力シート(給与)'!$J24=0), "", '入力シート(給与)'!$J24)</f>
        <v/>
      </c>
      <c r="F19" s="126" t="str">
        <f t="array" ref="F19">IFERROR(IF(INDEX('入力シート(賞与)'!$G:$G, MATCH(1,  ('入力シート(賞与)'!$E:$E=$D19) * ('入力シート(賞与)'!$C:$C=$C19), 0))="",  "",  INDEX('入力シート(賞与)'!$G:$G, MATCH(1,  ('入力シート(賞与)'!$E:$E=$D19) * ('入力シート(賞与)'!$C:$C=$C19), 0))), "")</f>
        <v/>
      </c>
      <c r="G19" s="110" t="str">
        <f t="shared" si="0"/>
        <v/>
      </c>
      <c r="H19" s="119" t="str">
        <f t="shared" si="1"/>
        <v/>
      </c>
      <c r="I19" s="135" t="str">
        <f t="shared" si="2"/>
        <v/>
      </c>
      <c r="J19" s="110" t="str">
        <f t="shared" si="3"/>
        <v/>
      </c>
      <c r="K19" s="135" t="str">
        <f t="shared" si="4"/>
        <v/>
      </c>
      <c r="L19" s="110" t="str">
        <f t="array" ref="L19">IF($D19="", "", IFERROR(INDEX('入力シート(給与)'!$T:$T, MATCH(1, ('入力シート(給与)'!$E:$E=$D19) * ('入力シート(給与)'!$C:$C=$C19), 0)), ""))</f>
        <v/>
      </c>
      <c r="M19" s="130" t="str">
        <f t="shared" si="5"/>
        <v/>
      </c>
      <c r="N19" s="110" t="str">
        <f t="array" ref="N19">IF($D19="", "", IFERROR(INDEX('入力シート(賞与)'!$O:$O, MATCH(1, ('入力シート(賞与)'!$E:$E=$D19) * ('入力シート(賞与)'!$C:$C=$C19), 0)), ""))</f>
        <v/>
      </c>
      <c r="O19" s="120" t="str">
        <f t="shared" si="6"/>
        <v/>
      </c>
    </row>
    <row r="20" spans="2:15">
      <c r="B20" s="109">
        <v>15</v>
      </c>
      <c r="C20" s="111" t="str">
        <f>IF('入力シート(給与)'!$C25="","",'入力シート(給与)'!$C25)</f>
        <v/>
      </c>
      <c r="D20" s="118" t="str">
        <f>IF('入力シート(給与)'!$E25="","",'入力シート(給与)'!$E25)</f>
        <v/>
      </c>
      <c r="E20" s="125" t="str">
        <f>IF(OR('入力シート(給与)'!$J25="", '入力シート(給与)'!$J25=0), "", '入力シート(給与)'!$J25)</f>
        <v/>
      </c>
      <c r="F20" s="126" t="str">
        <f t="array" ref="F20">IFERROR(IF(INDEX('入力シート(賞与)'!$G:$G, MATCH(1,  ('入力シート(賞与)'!$E:$E=$D20) * ('入力シート(賞与)'!$C:$C=$C20), 0))="",  "",  INDEX('入力シート(賞与)'!$G:$G, MATCH(1,  ('入力シート(賞与)'!$E:$E=$D20) * ('入力シート(賞与)'!$C:$C=$C20), 0))), "")</f>
        <v/>
      </c>
      <c r="G20" s="110" t="str">
        <f t="shared" si="0"/>
        <v/>
      </c>
      <c r="H20" s="119" t="str">
        <f t="shared" si="1"/>
        <v/>
      </c>
      <c r="I20" s="135" t="str">
        <f t="shared" si="2"/>
        <v/>
      </c>
      <c r="J20" s="110" t="str">
        <f t="shared" si="3"/>
        <v/>
      </c>
      <c r="K20" s="135" t="str">
        <f t="shared" si="4"/>
        <v/>
      </c>
      <c r="L20" s="110" t="str">
        <f t="array" ref="L20">IF($D20="", "", IFERROR(INDEX('入力シート(給与)'!$T:$T, MATCH(1, ('入力シート(給与)'!$E:$E=$D20) * ('入力シート(給与)'!$C:$C=$C20), 0)), ""))</f>
        <v/>
      </c>
      <c r="M20" s="130" t="str">
        <f t="shared" si="5"/>
        <v/>
      </c>
      <c r="N20" s="110" t="str">
        <f t="array" ref="N20">IF($D20="", "", IFERROR(INDEX('入力シート(賞与)'!$O:$O, MATCH(1, ('入力シート(賞与)'!$E:$E=$D20) * ('入力シート(賞与)'!$C:$C=$C20), 0)), ""))</f>
        <v/>
      </c>
      <c r="O20" s="120" t="str">
        <f t="shared" si="6"/>
        <v/>
      </c>
    </row>
    <row r="21" spans="2:15">
      <c r="B21" s="109">
        <v>16</v>
      </c>
      <c r="C21" s="111" t="str">
        <f>IF('入力シート(給与)'!$C26="","",'入力シート(給与)'!$C26)</f>
        <v/>
      </c>
      <c r="D21" s="118" t="str">
        <f>IF('入力シート(給与)'!$E26="","",'入力シート(給与)'!$E26)</f>
        <v/>
      </c>
      <c r="E21" s="125" t="str">
        <f>IF(OR('入力シート(給与)'!$J26="", '入力シート(給与)'!$J26=0), "", '入力シート(給与)'!$J26)</f>
        <v/>
      </c>
      <c r="F21" s="126" t="str">
        <f t="array" ref="F21">IFERROR(IF(INDEX('入力シート(賞与)'!$G:$G, MATCH(1,  ('入力シート(賞与)'!$E:$E=$D21) * ('入力シート(賞与)'!$C:$C=$C21), 0))="",  "",  INDEX('入力シート(賞与)'!$G:$G, MATCH(1,  ('入力シート(賞与)'!$E:$E=$D21) * ('入力シート(賞与)'!$C:$C=$C21), 0))), "")</f>
        <v/>
      </c>
      <c r="G21" s="110" t="str">
        <f t="shared" si="0"/>
        <v/>
      </c>
      <c r="H21" s="119" t="str">
        <f t="shared" si="1"/>
        <v/>
      </c>
      <c r="I21" s="135" t="str">
        <f t="shared" si="2"/>
        <v/>
      </c>
      <c r="J21" s="110" t="str">
        <f t="shared" si="3"/>
        <v/>
      </c>
      <c r="K21" s="135" t="str">
        <f t="shared" si="4"/>
        <v/>
      </c>
      <c r="L21" s="110" t="str">
        <f t="array" ref="L21">IF($D21="", "", IFERROR(INDEX('入力シート(給与)'!$T:$T, MATCH(1, ('入力シート(給与)'!$E:$E=$D21) * ('入力シート(給与)'!$C:$C=$C21), 0)), ""))</f>
        <v/>
      </c>
      <c r="M21" s="130" t="str">
        <f t="shared" si="5"/>
        <v/>
      </c>
      <c r="N21" s="110" t="str">
        <f t="array" ref="N21">IF($D21="", "", IFERROR(INDEX('入力シート(賞与)'!$O:$O, MATCH(1, ('入力シート(賞与)'!$E:$E=$D21) * ('入力シート(賞与)'!$C:$C=$C21), 0)), ""))</f>
        <v/>
      </c>
      <c r="O21" s="120" t="str">
        <f t="shared" si="6"/>
        <v/>
      </c>
    </row>
    <row r="22" spans="2:15">
      <c r="B22" s="109">
        <v>17</v>
      </c>
      <c r="C22" s="111" t="str">
        <f>IF('入力シート(給与)'!$C27="","",'入力シート(給与)'!$C27)</f>
        <v/>
      </c>
      <c r="D22" s="118" t="str">
        <f>IF('入力シート(給与)'!$E27="","",'入力シート(給与)'!$E27)</f>
        <v/>
      </c>
      <c r="E22" s="125" t="str">
        <f>IF(OR('入力シート(給与)'!$J27="", '入力シート(給与)'!$J27=0), "", '入力シート(給与)'!$J27)</f>
        <v/>
      </c>
      <c r="F22" s="126" t="str">
        <f t="array" ref="F22">IFERROR(IF(INDEX('入力シート(賞与)'!$G:$G, MATCH(1,  ('入力シート(賞与)'!$E:$E=$D22) * ('入力シート(賞与)'!$C:$C=$C22), 0))="",  "",  INDEX('入力シート(賞与)'!$G:$G, MATCH(1,  ('入力シート(賞与)'!$E:$E=$D22) * ('入力シート(賞与)'!$C:$C=$C22), 0))), "")</f>
        <v/>
      </c>
      <c r="G22" s="110" t="str">
        <f t="shared" si="0"/>
        <v/>
      </c>
      <c r="H22" s="119" t="str">
        <f t="shared" si="1"/>
        <v/>
      </c>
      <c r="I22" s="135" t="str">
        <f t="shared" si="2"/>
        <v/>
      </c>
      <c r="J22" s="110" t="str">
        <f t="shared" si="3"/>
        <v/>
      </c>
      <c r="K22" s="135" t="str">
        <f t="shared" si="4"/>
        <v/>
      </c>
      <c r="L22" s="110" t="str">
        <f t="array" ref="L22">IF($D22="", "", IFERROR(INDEX('入力シート(給与)'!$T:$T, MATCH(1, ('入力シート(給与)'!$E:$E=$D22) * ('入力シート(給与)'!$C:$C=$C22), 0)), ""))</f>
        <v/>
      </c>
      <c r="M22" s="130" t="str">
        <f t="shared" si="5"/>
        <v/>
      </c>
      <c r="N22" s="110" t="str">
        <f t="array" ref="N22">IF($D22="", "", IFERROR(INDEX('入力シート(賞与)'!$O:$O, MATCH(1, ('入力シート(賞与)'!$E:$E=$D22) * ('入力シート(賞与)'!$C:$C=$C22), 0)), ""))</f>
        <v/>
      </c>
      <c r="O22" s="120" t="str">
        <f t="shared" si="6"/>
        <v/>
      </c>
    </row>
    <row r="23" spans="2:15">
      <c r="B23" s="109">
        <v>18</v>
      </c>
      <c r="C23" s="111" t="str">
        <f>IF('入力シート(給与)'!$C28="","",'入力シート(給与)'!$C28)</f>
        <v/>
      </c>
      <c r="D23" s="118" t="str">
        <f>IF('入力シート(給与)'!$E28="","",'入力シート(給与)'!$E28)</f>
        <v/>
      </c>
      <c r="E23" s="125" t="str">
        <f>IF(OR('入力シート(給与)'!$J28="", '入力シート(給与)'!$J28=0), "", '入力シート(給与)'!$J28)</f>
        <v/>
      </c>
      <c r="F23" s="126" t="str">
        <f t="array" ref="F23">IFERROR(IF(INDEX('入力シート(賞与)'!$G:$G, MATCH(1,  ('入力シート(賞与)'!$E:$E=$D23) * ('入力シート(賞与)'!$C:$C=$C23), 0))="",  "",  INDEX('入力シート(賞与)'!$G:$G, MATCH(1,  ('入力シート(賞与)'!$E:$E=$D23) * ('入力シート(賞与)'!$C:$C=$C23), 0))), "")</f>
        <v/>
      </c>
      <c r="G23" s="110" t="str">
        <f t="shared" si="0"/>
        <v/>
      </c>
      <c r="H23" s="119" t="str">
        <f t="shared" si="1"/>
        <v/>
      </c>
      <c r="I23" s="135" t="str">
        <f t="shared" si="2"/>
        <v/>
      </c>
      <c r="J23" s="110" t="str">
        <f t="shared" si="3"/>
        <v/>
      </c>
      <c r="K23" s="135" t="str">
        <f t="shared" si="4"/>
        <v/>
      </c>
      <c r="L23" s="110" t="str">
        <f t="array" ref="L23">IF($D23="", "", IFERROR(INDEX('入力シート(給与)'!$T:$T, MATCH(1, ('入力シート(給与)'!$E:$E=$D23) * ('入力シート(給与)'!$C:$C=$C23), 0)), ""))</f>
        <v/>
      </c>
      <c r="M23" s="130" t="str">
        <f t="shared" si="5"/>
        <v/>
      </c>
      <c r="N23" s="110" t="str">
        <f t="array" ref="N23">IF($D23="", "", IFERROR(INDEX('入力シート(賞与)'!$O:$O, MATCH(1, ('入力シート(賞与)'!$E:$E=$D23) * ('入力シート(賞与)'!$C:$C=$C23), 0)), ""))</f>
        <v/>
      </c>
      <c r="O23" s="120" t="str">
        <f t="shared" si="6"/>
        <v/>
      </c>
    </row>
    <row r="24" spans="2:15">
      <c r="B24" s="109">
        <v>19</v>
      </c>
      <c r="C24" s="111" t="str">
        <f>IF('入力シート(給与)'!$C29="","",'入力シート(給与)'!$C29)</f>
        <v/>
      </c>
      <c r="D24" s="118" t="str">
        <f>IF('入力シート(給与)'!$E29="","",'入力シート(給与)'!$E29)</f>
        <v/>
      </c>
      <c r="E24" s="125" t="str">
        <f>IF(OR('入力シート(給与)'!$J29="", '入力シート(給与)'!$J29=0), "", '入力シート(給与)'!$J29)</f>
        <v/>
      </c>
      <c r="F24" s="126" t="str">
        <f t="array" ref="F24">IFERROR(IF(INDEX('入力シート(賞与)'!$G:$G, MATCH(1,  ('入力シート(賞与)'!$E:$E=$D24) * ('入力シート(賞与)'!$C:$C=$C24), 0))="",  "",  INDEX('入力シート(賞与)'!$G:$G, MATCH(1,  ('入力シート(賞与)'!$E:$E=$D24) * ('入力シート(賞与)'!$C:$C=$C24), 0))), "")</f>
        <v/>
      </c>
      <c r="G24" s="110" t="str">
        <f t="shared" si="0"/>
        <v/>
      </c>
      <c r="H24" s="119" t="str">
        <f t="shared" si="1"/>
        <v/>
      </c>
      <c r="I24" s="135" t="str">
        <f t="shared" si="2"/>
        <v/>
      </c>
      <c r="J24" s="110" t="str">
        <f t="shared" si="3"/>
        <v/>
      </c>
      <c r="K24" s="135" t="str">
        <f t="shared" si="4"/>
        <v/>
      </c>
      <c r="L24" s="110" t="str">
        <f t="array" ref="L24">IF($D24="", "", IFERROR(INDEX('入力シート(給与)'!$T:$T, MATCH(1, ('入力シート(給与)'!$E:$E=$D24) * ('入力シート(給与)'!$C:$C=$C24), 0)), ""))</f>
        <v/>
      </c>
      <c r="M24" s="130" t="str">
        <f t="shared" si="5"/>
        <v/>
      </c>
      <c r="N24" s="110" t="str">
        <f t="array" ref="N24">IF($D24="", "", IFERROR(INDEX('入力シート(賞与)'!$O:$O, MATCH(1, ('入力シート(賞与)'!$E:$E=$D24) * ('入力シート(賞与)'!$C:$C=$C24), 0)), ""))</f>
        <v/>
      </c>
      <c r="O24" s="120" t="str">
        <f t="shared" si="6"/>
        <v/>
      </c>
    </row>
    <row r="25" spans="2:15">
      <c r="B25" s="109">
        <v>20</v>
      </c>
      <c r="C25" s="111" t="str">
        <f>IF('入力シート(給与)'!$C30="","",'入力シート(給与)'!$C30)</f>
        <v/>
      </c>
      <c r="D25" s="118" t="str">
        <f>IF('入力シート(給与)'!$E30="","",'入力シート(給与)'!$E30)</f>
        <v/>
      </c>
      <c r="E25" s="125" t="str">
        <f>IF(OR('入力シート(給与)'!$J30="", '入力シート(給与)'!$J30=0), "", '入力シート(給与)'!$J30)</f>
        <v/>
      </c>
      <c r="F25" s="126" t="str">
        <f t="array" ref="F25">IFERROR(IF(INDEX('入力シート(賞与)'!$G:$G, MATCH(1,  ('入力シート(賞与)'!$E:$E=$D25) * ('入力シート(賞与)'!$C:$C=$C25), 0))="",  "",  INDEX('入力シート(賞与)'!$G:$G, MATCH(1,  ('入力シート(賞与)'!$E:$E=$D25) * ('入力シート(賞与)'!$C:$C=$C25), 0))), "")</f>
        <v/>
      </c>
      <c r="G25" s="110" t="str">
        <f t="shared" si="0"/>
        <v/>
      </c>
      <c r="H25" s="119" t="str">
        <f t="shared" si="1"/>
        <v/>
      </c>
      <c r="I25" s="135" t="str">
        <f t="shared" si="2"/>
        <v/>
      </c>
      <c r="J25" s="110" t="str">
        <f t="shared" si="3"/>
        <v/>
      </c>
      <c r="K25" s="135" t="str">
        <f t="shared" si="4"/>
        <v/>
      </c>
      <c r="L25" s="110" t="str">
        <f t="array" ref="L25">IF($D25="", "", IFERROR(INDEX('入力シート(給与)'!$T:$T, MATCH(1, ('入力シート(給与)'!$E:$E=$D25) * ('入力シート(給与)'!$C:$C=$C25), 0)), ""))</f>
        <v/>
      </c>
      <c r="M25" s="130" t="str">
        <f t="shared" si="5"/>
        <v/>
      </c>
      <c r="N25" s="110" t="str">
        <f t="array" ref="N25">IF($D25="", "", IFERROR(INDEX('入力シート(賞与)'!$O:$O, MATCH(1, ('入力シート(賞与)'!$E:$E=$D25) * ('入力シート(賞与)'!$C:$C=$C25), 0)), ""))</f>
        <v/>
      </c>
      <c r="O25" s="120" t="str">
        <f t="shared" si="6"/>
        <v/>
      </c>
    </row>
    <row r="26" spans="2:15">
      <c r="B26" s="109">
        <v>21</v>
      </c>
      <c r="C26" s="111" t="str">
        <f>IF('入力シート(給与)'!$C31="","",'入力シート(給与)'!$C31)</f>
        <v/>
      </c>
      <c r="D26" s="118" t="str">
        <f>IF('入力シート(給与)'!$E31="","",'入力シート(給与)'!$E31)</f>
        <v/>
      </c>
      <c r="E26" s="125" t="str">
        <f>IF(OR('入力シート(給与)'!$J31="", '入力シート(給与)'!$J31=0), "", '入力シート(給与)'!$J31)</f>
        <v/>
      </c>
      <c r="F26" s="126" t="str">
        <f t="array" ref="F26">IFERROR(IF(INDEX('入力シート(賞与)'!$G:$G, MATCH(1,  ('入力シート(賞与)'!$E:$E=$D26) * ('入力シート(賞与)'!$C:$C=$C26), 0))="",  "",  INDEX('入力シート(賞与)'!$G:$G, MATCH(1,  ('入力シート(賞与)'!$E:$E=$D26) * ('入力シート(賞与)'!$C:$C=$C26), 0))), "")</f>
        <v/>
      </c>
      <c r="G26" s="110" t="str">
        <f t="shared" si="0"/>
        <v/>
      </c>
      <c r="H26" s="119" t="str">
        <f t="shared" si="1"/>
        <v/>
      </c>
      <c r="I26" s="135" t="str">
        <f t="shared" si="2"/>
        <v/>
      </c>
      <c r="J26" s="110" t="str">
        <f t="shared" si="3"/>
        <v/>
      </c>
      <c r="K26" s="135" t="str">
        <f t="shared" si="4"/>
        <v/>
      </c>
      <c r="L26" s="110" t="str">
        <f t="array" ref="L26">IF($D26="", "", IFERROR(INDEX('入力シート(給与)'!$T:$T, MATCH(1, ('入力シート(給与)'!$E:$E=$D26) * ('入力シート(給与)'!$C:$C=$C26), 0)), ""))</f>
        <v/>
      </c>
      <c r="M26" s="130" t="str">
        <f t="shared" si="5"/>
        <v/>
      </c>
      <c r="N26" s="110" t="str">
        <f t="array" ref="N26">IF($D26="", "", IFERROR(INDEX('入力シート(賞与)'!$O:$O, MATCH(1, ('入力シート(賞与)'!$E:$E=$D26) * ('入力シート(賞与)'!$C:$C=$C26), 0)), ""))</f>
        <v/>
      </c>
      <c r="O26" s="120" t="str">
        <f t="shared" si="6"/>
        <v/>
      </c>
    </row>
    <row r="27" spans="2:15">
      <c r="B27" s="109">
        <v>22</v>
      </c>
      <c r="C27" s="111" t="str">
        <f>IF('入力シート(給与)'!$C32="","",'入力シート(給与)'!$C32)</f>
        <v/>
      </c>
      <c r="D27" s="118" t="str">
        <f>IF('入力シート(給与)'!$E32="","",'入力シート(給与)'!$E32)</f>
        <v/>
      </c>
      <c r="E27" s="125" t="str">
        <f>IF(OR('入力シート(給与)'!$J32="", '入力シート(給与)'!$J32=0), "", '入力シート(給与)'!$J32)</f>
        <v/>
      </c>
      <c r="F27" s="126" t="str">
        <f t="array" ref="F27">IFERROR(IF(INDEX('入力シート(賞与)'!$G:$G, MATCH(1,  ('入力シート(賞与)'!$E:$E=$D27) * ('入力シート(賞与)'!$C:$C=$C27), 0))="",  "",  INDEX('入力シート(賞与)'!$G:$G, MATCH(1,  ('入力シート(賞与)'!$E:$E=$D27) * ('入力シート(賞与)'!$C:$C=$C27), 0))), "")</f>
        <v/>
      </c>
      <c r="G27" s="110" t="str">
        <f t="shared" si="0"/>
        <v/>
      </c>
      <c r="H27" s="119" t="str">
        <f t="shared" si="1"/>
        <v/>
      </c>
      <c r="I27" s="135" t="str">
        <f t="shared" si="2"/>
        <v/>
      </c>
      <c r="J27" s="110" t="str">
        <f t="shared" si="3"/>
        <v/>
      </c>
      <c r="K27" s="135" t="str">
        <f t="shared" si="4"/>
        <v/>
      </c>
      <c r="L27" s="110" t="str">
        <f t="array" ref="L27">IF($D27="", "", IFERROR(INDEX('入力シート(給与)'!$T:$T, MATCH(1, ('入力シート(給与)'!$E:$E=$D27) * ('入力シート(給与)'!$C:$C=$C27), 0)), ""))</f>
        <v/>
      </c>
      <c r="M27" s="130" t="str">
        <f t="shared" si="5"/>
        <v/>
      </c>
      <c r="N27" s="110" t="str">
        <f t="array" ref="N27">IF($D27="", "", IFERROR(INDEX('入力シート(賞与)'!$O:$O, MATCH(1, ('入力シート(賞与)'!$E:$E=$D27) * ('入力シート(賞与)'!$C:$C=$C27), 0)), ""))</f>
        <v/>
      </c>
      <c r="O27" s="120" t="str">
        <f t="shared" si="6"/>
        <v/>
      </c>
    </row>
    <row r="28" spans="2:15">
      <c r="B28" s="109">
        <v>23</v>
      </c>
      <c r="C28" s="111" t="str">
        <f>IF('入力シート(給与)'!$C33="","",'入力シート(給与)'!$C33)</f>
        <v/>
      </c>
      <c r="D28" s="118" t="str">
        <f>IF('入力シート(給与)'!$E33="","",'入力シート(給与)'!$E33)</f>
        <v/>
      </c>
      <c r="E28" s="125" t="str">
        <f>IF(OR('入力シート(給与)'!$J33="", '入力シート(給与)'!$J33=0), "", '入力シート(給与)'!$J33)</f>
        <v/>
      </c>
      <c r="F28" s="126" t="str">
        <f t="array" ref="F28">IFERROR(IF(INDEX('入力シート(賞与)'!$G:$G, MATCH(1,  ('入力シート(賞与)'!$E:$E=$D28) * ('入力シート(賞与)'!$C:$C=$C28), 0))="",  "",  INDEX('入力シート(賞与)'!$G:$G, MATCH(1,  ('入力シート(賞与)'!$E:$E=$D28) * ('入力シート(賞与)'!$C:$C=$C28), 0))), "")</f>
        <v/>
      </c>
      <c r="G28" s="110" t="str">
        <f>IF($D28="","",SUM($L28:$N28))</f>
        <v/>
      </c>
      <c r="H28" s="119" t="str">
        <f t="shared" si="1"/>
        <v/>
      </c>
      <c r="I28" s="135" t="str">
        <f t="shared" si="2"/>
        <v/>
      </c>
      <c r="J28" s="110" t="str">
        <f t="shared" si="3"/>
        <v/>
      </c>
      <c r="K28" s="135" t="str">
        <f t="shared" si="4"/>
        <v/>
      </c>
      <c r="L28" s="110" t="str">
        <f t="array" ref="L28">IF($D28="", "", IFERROR(INDEX('入力シート(給与)'!$T:$T, MATCH(1, ('入力シート(給与)'!$E:$E=$D28) * ('入力シート(給与)'!$C:$C=$C28), 0)), ""))</f>
        <v/>
      </c>
      <c r="M28" s="130" t="str">
        <f t="shared" si="5"/>
        <v/>
      </c>
      <c r="N28" s="110" t="str">
        <f t="array" ref="N28">IF($D28="", "", IFERROR(INDEX('入力シート(賞与)'!$O:$O, MATCH(1, ('入力シート(賞与)'!$E:$E=$D28) * ('入力シート(賞与)'!$C:$C=$C28), 0)), ""))</f>
        <v/>
      </c>
      <c r="O28" s="120" t="str">
        <f t="shared" si="6"/>
        <v/>
      </c>
    </row>
    <row r="29" spans="2:15">
      <c r="B29" s="109">
        <v>24</v>
      </c>
      <c r="C29" s="111" t="str">
        <f>IF('入力シート(給与)'!$C34="","",'入力シート(給与)'!$C34)</f>
        <v/>
      </c>
      <c r="D29" s="118" t="str">
        <f>IF('入力シート(給与)'!$E34="","",'入力シート(給与)'!$E34)</f>
        <v/>
      </c>
      <c r="E29" s="125" t="str">
        <f>IF(OR('入力シート(給与)'!$J34="", '入力シート(給与)'!$J34=0), "", '入力シート(給与)'!$J34)</f>
        <v/>
      </c>
      <c r="F29" s="126" t="str">
        <f t="array" ref="F29">IFERROR(IF(INDEX('入力シート(賞与)'!$G:$G, MATCH(1,  ('入力シート(賞与)'!$E:$E=$D29) * ('入力シート(賞与)'!$C:$C=$C29), 0))="",  "",  INDEX('入力シート(賞与)'!$G:$G, MATCH(1,  ('入力シート(賞与)'!$E:$E=$D29) * ('入力シート(賞与)'!$C:$C=$C29), 0))), "")</f>
        <v/>
      </c>
      <c r="G29" s="110" t="str">
        <f t="shared" si="0"/>
        <v/>
      </c>
      <c r="H29" s="119" t="str">
        <f t="shared" si="1"/>
        <v/>
      </c>
      <c r="I29" s="135" t="str">
        <f t="shared" si="2"/>
        <v/>
      </c>
      <c r="J29" s="110" t="str">
        <f t="shared" si="3"/>
        <v/>
      </c>
      <c r="K29" s="135" t="str">
        <f t="shared" si="4"/>
        <v/>
      </c>
      <c r="L29" s="110" t="str">
        <f t="array" ref="L29">IF($D29="", "", IFERROR(INDEX('入力シート(給与)'!$T:$T, MATCH(1, ('入力シート(給与)'!$E:$E=$D29) * ('入力シート(給与)'!$C:$C=$C29), 0)), ""))</f>
        <v/>
      </c>
      <c r="M29" s="130" t="str">
        <f t="shared" si="5"/>
        <v/>
      </c>
      <c r="N29" s="110" t="str">
        <f t="array" ref="N29">IF($D29="", "", IFERROR(INDEX('入力シート(賞与)'!$O:$O, MATCH(1, ('入力シート(賞与)'!$E:$E=$D29) * ('入力シート(賞与)'!$C:$C=$C29), 0)), ""))</f>
        <v/>
      </c>
      <c r="O29" s="120" t="str">
        <f t="shared" si="6"/>
        <v/>
      </c>
    </row>
    <row r="30" spans="2:15">
      <c r="B30" s="109">
        <v>25</v>
      </c>
      <c r="C30" s="111" t="str">
        <f>IF('入力シート(給与)'!$C35="","",'入力シート(給与)'!$C35)</f>
        <v/>
      </c>
      <c r="D30" s="118" t="str">
        <f>IF('入力シート(給与)'!$E35="","",'入力シート(給与)'!$E35)</f>
        <v/>
      </c>
      <c r="E30" s="125" t="str">
        <f>IF(OR('入力シート(給与)'!$J35="", '入力シート(給与)'!$J35=0), "", '入力シート(給与)'!$J35)</f>
        <v/>
      </c>
      <c r="F30" s="126" t="str">
        <f t="array" ref="F30">IFERROR(IF(INDEX('入力シート(賞与)'!$G:$G, MATCH(1,  ('入力シート(賞与)'!$E:$E=$D30) * ('入力シート(賞与)'!$C:$C=$C30), 0))="",  "",  INDEX('入力シート(賞与)'!$G:$G, MATCH(1,  ('入力シート(賞与)'!$E:$E=$D30) * ('入力シート(賞与)'!$C:$C=$C30), 0))), "")</f>
        <v/>
      </c>
      <c r="G30" s="110" t="str">
        <f t="shared" si="0"/>
        <v/>
      </c>
      <c r="H30" s="119" t="str">
        <f t="shared" si="1"/>
        <v/>
      </c>
      <c r="I30" s="135" t="str">
        <f t="shared" si="2"/>
        <v/>
      </c>
      <c r="J30" s="110" t="str">
        <f t="shared" si="3"/>
        <v/>
      </c>
      <c r="K30" s="135" t="str">
        <f t="shared" si="4"/>
        <v/>
      </c>
      <c r="L30" s="110" t="str">
        <f t="array" ref="L30">IF($D30="", "", IFERROR(INDEX('入力シート(給与)'!$T:$T, MATCH(1, ('入力シート(給与)'!$E:$E=$D30) * ('入力シート(給与)'!$C:$C=$C30), 0)), ""))</f>
        <v/>
      </c>
      <c r="M30" s="130" t="str">
        <f t="shared" si="5"/>
        <v/>
      </c>
      <c r="N30" s="110" t="str">
        <f t="array" ref="N30">IF($D30="", "", IFERROR(INDEX('入力シート(賞与)'!$O:$O, MATCH(1, ('入力シート(賞与)'!$E:$E=$D30) * ('入力シート(賞与)'!$C:$C=$C30), 0)), ""))</f>
        <v/>
      </c>
      <c r="O30" s="120" t="str">
        <f t="shared" si="6"/>
        <v/>
      </c>
    </row>
    <row r="31" spans="2:15">
      <c r="B31" s="109">
        <v>26</v>
      </c>
      <c r="C31" s="111" t="str">
        <f>IF('入力シート(給与)'!$C36="","",'入力シート(給与)'!$C36)</f>
        <v/>
      </c>
      <c r="D31" s="118" t="str">
        <f>IF('入力シート(給与)'!$E36="","",'入力シート(給与)'!$E36)</f>
        <v/>
      </c>
      <c r="E31" s="125" t="str">
        <f>IF(OR('入力シート(給与)'!$J36="", '入力シート(給与)'!$J36=0), "", '入力シート(給与)'!$J36)</f>
        <v/>
      </c>
      <c r="F31" s="126" t="str">
        <f t="array" ref="F31">IFERROR(IF(INDEX('入力シート(賞与)'!$G:$G, MATCH(1,  ('入力シート(賞与)'!$E:$E=$D31) * ('入力シート(賞与)'!$C:$C=$C31), 0))="",  "",  INDEX('入力シート(賞与)'!$G:$G, MATCH(1,  ('入力シート(賞与)'!$E:$E=$D31) * ('入力シート(賞与)'!$C:$C=$C31), 0))), "")</f>
        <v/>
      </c>
      <c r="G31" s="110" t="str">
        <f t="shared" si="0"/>
        <v/>
      </c>
      <c r="H31" s="119" t="str">
        <f t="shared" si="1"/>
        <v/>
      </c>
      <c r="I31" s="135" t="str">
        <f t="shared" si="2"/>
        <v/>
      </c>
      <c r="J31" s="110" t="str">
        <f t="shared" si="3"/>
        <v/>
      </c>
      <c r="K31" s="135" t="str">
        <f t="shared" si="4"/>
        <v/>
      </c>
      <c r="L31" s="110" t="str">
        <f t="array" ref="L31">IF($D31="", "", IFERROR(INDEX('入力シート(給与)'!$T:$T, MATCH(1, ('入力シート(給与)'!$E:$E=$D31) * ('入力シート(給与)'!$C:$C=$C31), 0)), ""))</f>
        <v/>
      </c>
      <c r="M31" s="130" t="str">
        <f t="shared" si="5"/>
        <v/>
      </c>
      <c r="N31" s="110" t="str">
        <f t="array" ref="N31">IF($D31="", "", IFERROR(INDEX('入力シート(賞与)'!$O:$O, MATCH(1, ('入力シート(賞与)'!$E:$E=$D31) * ('入力シート(賞与)'!$C:$C=$C31), 0)), ""))</f>
        <v/>
      </c>
      <c r="O31" s="120" t="str">
        <f t="shared" si="6"/>
        <v/>
      </c>
    </row>
    <row r="32" spans="2:15">
      <c r="B32" s="109">
        <v>27</v>
      </c>
      <c r="C32" s="111" t="str">
        <f>IF('入力シート(給与)'!$C37="","",'入力シート(給与)'!$C37)</f>
        <v/>
      </c>
      <c r="D32" s="118" t="str">
        <f>IF('入力シート(給与)'!$E37="","",'入力シート(給与)'!$E37)</f>
        <v/>
      </c>
      <c r="E32" s="125" t="str">
        <f>IF(OR('入力シート(給与)'!$J37="", '入力シート(給与)'!$J37=0), "", '入力シート(給与)'!$J37)</f>
        <v/>
      </c>
      <c r="F32" s="126" t="str">
        <f t="array" ref="F32">IFERROR(IF(INDEX('入力シート(賞与)'!$G:$G, MATCH(1,  ('入力シート(賞与)'!$E:$E=$D32) * ('入力シート(賞与)'!$C:$C=$C32), 0))="",  "",  INDEX('入力シート(賞与)'!$G:$G, MATCH(1,  ('入力シート(賞与)'!$E:$E=$D32) * ('入力シート(賞与)'!$C:$C=$C32), 0))), "")</f>
        <v/>
      </c>
      <c r="G32" s="110" t="str">
        <f t="shared" si="0"/>
        <v/>
      </c>
      <c r="H32" s="119" t="str">
        <f t="shared" si="1"/>
        <v/>
      </c>
      <c r="I32" s="135" t="str">
        <f t="shared" si="2"/>
        <v/>
      </c>
      <c r="J32" s="110" t="str">
        <f t="shared" si="3"/>
        <v/>
      </c>
      <c r="K32" s="135" t="str">
        <f t="shared" si="4"/>
        <v/>
      </c>
      <c r="L32" s="110" t="str">
        <f t="array" ref="L32">IF($D32="", "", IFERROR(INDEX('入力シート(給与)'!$T:$T, MATCH(1, ('入力シート(給与)'!$E:$E=$D32) * ('入力シート(給与)'!$C:$C=$C32), 0)), ""))</f>
        <v/>
      </c>
      <c r="M32" s="130" t="str">
        <f t="shared" si="5"/>
        <v/>
      </c>
      <c r="N32" s="110" t="str">
        <f t="array" ref="N32">IF($D32="", "", IFERROR(INDEX('入力シート(賞与)'!$O:$O, MATCH(1, ('入力シート(賞与)'!$E:$E=$D32) * ('入力シート(賞与)'!$C:$C=$C32), 0)), ""))</f>
        <v/>
      </c>
      <c r="O32" s="120" t="str">
        <f t="shared" si="6"/>
        <v/>
      </c>
    </row>
    <row r="33" spans="2:15">
      <c r="B33" s="109">
        <v>28</v>
      </c>
      <c r="C33" s="111" t="str">
        <f>IF('入力シート(給与)'!$C38="","",'入力シート(給与)'!$C38)</f>
        <v/>
      </c>
      <c r="D33" s="118" t="str">
        <f>IF('入力シート(給与)'!$E38="","",'入力シート(給与)'!$E38)</f>
        <v/>
      </c>
      <c r="E33" s="125" t="str">
        <f>IF(OR('入力シート(給与)'!$J38="", '入力シート(給与)'!$J38=0), "", '入力シート(給与)'!$J38)</f>
        <v/>
      </c>
      <c r="F33" s="126" t="str">
        <f t="array" ref="F33">IFERROR(IF(INDEX('入力シート(賞与)'!$G:$G, MATCH(1,  ('入力シート(賞与)'!$E:$E=$D33) * ('入力シート(賞与)'!$C:$C=$C33), 0))="",  "",  INDEX('入力シート(賞与)'!$G:$G, MATCH(1,  ('入力シート(賞与)'!$E:$E=$D33) * ('入力シート(賞与)'!$C:$C=$C33), 0))), "")</f>
        <v/>
      </c>
      <c r="G33" s="110" t="str">
        <f t="shared" si="0"/>
        <v/>
      </c>
      <c r="H33" s="119" t="str">
        <f t="shared" si="1"/>
        <v/>
      </c>
      <c r="I33" s="135" t="str">
        <f t="shared" si="2"/>
        <v/>
      </c>
      <c r="J33" s="110" t="str">
        <f t="shared" si="3"/>
        <v/>
      </c>
      <c r="K33" s="135" t="str">
        <f t="shared" si="4"/>
        <v/>
      </c>
      <c r="L33" s="110" t="str">
        <f t="array" ref="L33">IF($D33="", "", IFERROR(INDEX('入力シート(給与)'!$T:$T, MATCH(1, ('入力シート(給与)'!$E:$E=$D33) * ('入力シート(給与)'!$C:$C=$C33), 0)), ""))</f>
        <v/>
      </c>
      <c r="M33" s="130" t="str">
        <f t="shared" si="5"/>
        <v/>
      </c>
      <c r="N33" s="110" t="str">
        <f t="array" ref="N33">IF($D33="", "", IFERROR(INDEX('入力シート(賞与)'!$O:$O, MATCH(1, ('入力シート(賞与)'!$E:$E=$D33) * ('入力シート(賞与)'!$C:$C=$C33), 0)), ""))</f>
        <v/>
      </c>
      <c r="O33" s="120" t="str">
        <f t="shared" si="6"/>
        <v/>
      </c>
    </row>
    <row r="34" spans="2:15">
      <c r="B34" s="109">
        <v>29</v>
      </c>
      <c r="C34" s="111" t="str">
        <f>IF('入力シート(給与)'!$C39="","",'入力シート(給与)'!$C39)</f>
        <v/>
      </c>
      <c r="D34" s="118" t="str">
        <f>IF('入力シート(給与)'!$E39="","",'入力シート(給与)'!$E39)</f>
        <v/>
      </c>
      <c r="E34" s="125" t="str">
        <f>IF(OR('入力シート(給与)'!$J39="", '入力シート(給与)'!$J39=0), "", '入力シート(給与)'!$J39)</f>
        <v/>
      </c>
      <c r="F34" s="126" t="str">
        <f t="array" ref="F34">IFERROR(IF(INDEX('入力シート(賞与)'!$G:$G, MATCH(1,  ('入力シート(賞与)'!$E:$E=$D34) * ('入力シート(賞与)'!$C:$C=$C34), 0))="",  "",  INDEX('入力シート(賞与)'!$G:$G, MATCH(1,  ('入力シート(賞与)'!$E:$E=$D34) * ('入力シート(賞与)'!$C:$C=$C34), 0))), "")</f>
        <v/>
      </c>
      <c r="G34" s="110" t="str">
        <f t="shared" si="0"/>
        <v/>
      </c>
      <c r="H34" s="119" t="str">
        <f t="shared" si="1"/>
        <v/>
      </c>
      <c r="I34" s="135" t="str">
        <f t="shared" si="2"/>
        <v/>
      </c>
      <c r="J34" s="110" t="str">
        <f t="shared" si="3"/>
        <v/>
      </c>
      <c r="K34" s="135" t="str">
        <f t="shared" si="4"/>
        <v/>
      </c>
      <c r="L34" s="110" t="str">
        <f t="array" ref="L34">IF($D34="", "", IFERROR(INDEX('入力シート(給与)'!$T:$T, MATCH(1, ('入力シート(給与)'!$E:$E=$D34) * ('入力シート(給与)'!$C:$C=$C34), 0)), ""))</f>
        <v/>
      </c>
      <c r="M34" s="130" t="str">
        <f t="shared" si="5"/>
        <v/>
      </c>
      <c r="N34" s="110" t="str">
        <f t="array" ref="N34">IF($D34="", "", IFERROR(INDEX('入力シート(賞与)'!$O:$O, MATCH(1, ('入力シート(賞与)'!$E:$E=$D34) * ('入力シート(賞与)'!$C:$C=$C34), 0)), ""))</f>
        <v/>
      </c>
      <c r="O34" s="120" t="str">
        <f t="shared" si="6"/>
        <v/>
      </c>
    </row>
    <row r="35" spans="2:15">
      <c r="B35" s="109">
        <v>30</v>
      </c>
      <c r="C35" s="111" t="str">
        <f>IF('入力シート(給与)'!$C40="","",'入力シート(給与)'!$C40)</f>
        <v/>
      </c>
      <c r="D35" s="118" t="str">
        <f>IF('入力シート(給与)'!$E40="","",'入力シート(給与)'!$E40)</f>
        <v/>
      </c>
      <c r="E35" s="125" t="str">
        <f>IF(OR('入力シート(給与)'!$J40="", '入力シート(給与)'!$J40=0), "", '入力シート(給与)'!$J40)</f>
        <v/>
      </c>
      <c r="F35" s="126" t="str">
        <f t="array" ref="F35">IFERROR(IF(INDEX('入力シート(賞与)'!$G:$G, MATCH(1,  ('入力シート(賞与)'!$E:$E=$D35) * ('入力シート(賞与)'!$C:$C=$C35), 0))="",  "",  INDEX('入力シート(賞与)'!$G:$G, MATCH(1,  ('入力シート(賞与)'!$E:$E=$D35) * ('入力シート(賞与)'!$C:$C=$C35), 0))), "")</f>
        <v/>
      </c>
      <c r="G35" s="110" t="str">
        <f t="shared" si="0"/>
        <v/>
      </c>
      <c r="H35" s="119" t="str">
        <f t="shared" si="1"/>
        <v/>
      </c>
      <c r="I35" s="135" t="str">
        <f t="shared" si="2"/>
        <v/>
      </c>
      <c r="J35" s="110" t="str">
        <f t="shared" si="3"/>
        <v/>
      </c>
      <c r="K35" s="135" t="str">
        <f t="shared" si="4"/>
        <v/>
      </c>
      <c r="L35" s="110" t="str">
        <f t="array" ref="L35">IF($D35="", "", IFERROR(INDEX('入力シート(給与)'!$T:$T, MATCH(1, ('入力シート(給与)'!$E:$E=$D35) * ('入力シート(給与)'!$C:$C=$C35), 0)), ""))</f>
        <v/>
      </c>
      <c r="M35" s="130" t="str">
        <f t="shared" si="5"/>
        <v/>
      </c>
      <c r="N35" s="110" t="str">
        <f t="array" ref="N35">IF($D35="", "", IFERROR(INDEX('入力シート(賞与)'!$O:$O, MATCH(1, ('入力シート(賞与)'!$E:$E=$D35) * ('入力シート(賞与)'!$C:$C=$C35), 0)), ""))</f>
        <v/>
      </c>
      <c r="O35" s="120" t="str">
        <f t="shared" si="6"/>
        <v/>
      </c>
    </row>
    <row r="36" spans="2:15">
      <c r="B36" s="109">
        <v>31</v>
      </c>
      <c r="C36" s="111" t="str">
        <f>IF('入力シート(給与)'!$C41="","",'入力シート(給与)'!$C41)</f>
        <v/>
      </c>
      <c r="D36" s="118" t="str">
        <f>IF('入力シート(給与)'!$E41="","",'入力シート(給与)'!$E41)</f>
        <v/>
      </c>
      <c r="E36" s="125" t="str">
        <f>IF(OR('入力シート(給与)'!$J41="", '入力シート(給与)'!$J41=0), "", '入力シート(給与)'!$J41)</f>
        <v/>
      </c>
      <c r="F36" s="126" t="str">
        <f t="array" ref="F36">IFERROR(IF(INDEX('入力シート(賞与)'!$G:$G, MATCH(1,  ('入力シート(賞与)'!$E:$E=$D36) * ('入力シート(賞与)'!$C:$C=$C36), 0))="",  "",  INDEX('入力シート(賞与)'!$G:$G, MATCH(1,  ('入力シート(賞与)'!$E:$E=$D36) * ('入力シート(賞与)'!$C:$C=$C36), 0))), "")</f>
        <v/>
      </c>
      <c r="G36" s="110" t="str">
        <f t="shared" si="0"/>
        <v/>
      </c>
      <c r="H36" s="119" t="str">
        <f t="shared" si="1"/>
        <v/>
      </c>
      <c r="I36" s="135" t="str">
        <f t="shared" si="2"/>
        <v/>
      </c>
      <c r="J36" s="110" t="str">
        <f t="shared" si="3"/>
        <v/>
      </c>
      <c r="K36" s="135" t="str">
        <f t="shared" si="4"/>
        <v/>
      </c>
      <c r="L36" s="110" t="str">
        <f t="array" ref="L36">IF($D36="", "", IFERROR(INDEX('入力シート(給与)'!$T:$T, MATCH(1, ('入力シート(給与)'!$E:$E=$D36) * ('入力シート(給与)'!$C:$C=$C36), 0)), ""))</f>
        <v/>
      </c>
      <c r="M36" s="130" t="str">
        <f t="shared" si="5"/>
        <v/>
      </c>
      <c r="N36" s="110" t="str">
        <f t="array" ref="N36">IF($D36="", "", IFERROR(INDEX('入力シート(賞与)'!$O:$O, MATCH(1, ('入力シート(賞与)'!$E:$E=$D36) * ('入力シート(賞与)'!$C:$C=$C36), 0)), ""))</f>
        <v/>
      </c>
      <c r="O36" s="120" t="str">
        <f t="shared" si="6"/>
        <v/>
      </c>
    </row>
    <row r="37" spans="2:15">
      <c r="B37" s="109">
        <v>32</v>
      </c>
      <c r="C37" s="111" t="str">
        <f>IF('入力シート(給与)'!$C42="","",'入力シート(給与)'!$C42)</f>
        <v/>
      </c>
      <c r="D37" s="118" t="str">
        <f>IF('入力シート(給与)'!$E42="","",'入力シート(給与)'!$E42)</f>
        <v/>
      </c>
      <c r="E37" s="125" t="str">
        <f>IF(OR('入力シート(給与)'!$J42="", '入力シート(給与)'!$J42=0), "", '入力シート(給与)'!$J42)</f>
        <v/>
      </c>
      <c r="F37" s="126" t="str">
        <f t="array" ref="F37">IFERROR(IF(INDEX('入力シート(賞与)'!$G:$G, MATCH(1,  ('入力シート(賞与)'!$E:$E=$D37) * ('入力シート(賞与)'!$C:$C=$C37), 0))="",  "",  INDEX('入力シート(賞与)'!$G:$G, MATCH(1,  ('入力シート(賞与)'!$E:$E=$D37) * ('入力シート(賞与)'!$C:$C=$C37), 0))), "")</f>
        <v/>
      </c>
      <c r="G37" s="110" t="str">
        <f t="shared" si="0"/>
        <v/>
      </c>
      <c r="H37" s="119" t="str">
        <f t="shared" si="1"/>
        <v/>
      </c>
      <c r="I37" s="135" t="str">
        <f t="shared" si="2"/>
        <v/>
      </c>
      <c r="J37" s="110" t="str">
        <f t="shared" si="3"/>
        <v/>
      </c>
      <c r="K37" s="135" t="str">
        <f t="shared" si="4"/>
        <v/>
      </c>
      <c r="L37" s="110" t="str">
        <f t="array" ref="L37">IF($D37="", "", IFERROR(INDEX('入力シート(給与)'!$T:$T, MATCH(1, ('入力シート(給与)'!$E:$E=$D37) * ('入力シート(給与)'!$C:$C=$C37), 0)), ""))</f>
        <v/>
      </c>
      <c r="M37" s="130" t="str">
        <f t="shared" si="5"/>
        <v/>
      </c>
      <c r="N37" s="110" t="str">
        <f t="array" ref="N37">IF($D37="", "", IFERROR(INDEX('入力シート(賞与)'!$O:$O, MATCH(1, ('入力シート(賞与)'!$E:$E=$D37) * ('入力シート(賞与)'!$C:$C=$C37), 0)), ""))</f>
        <v/>
      </c>
      <c r="O37" s="120" t="str">
        <f t="shared" si="6"/>
        <v/>
      </c>
    </row>
    <row r="38" spans="2:15">
      <c r="B38" s="109">
        <v>33</v>
      </c>
      <c r="C38" s="111" t="str">
        <f>IF('入力シート(給与)'!$C43="","",'入力シート(給与)'!$C43)</f>
        <v/>
      </c>
      <c r="D38" s="118" t="str">
        <f>IF('入力シート(給与)'!$E43="","",'入力シート(給与)'!$E43)</f>
        <v/>
      </c>
      <c r="E38" s="125" t="str">
        <f>IF(OR('入力シート(給与)'!$J43="", '入力シート(給与)'!$J43=0), "", '入力シート(給与)'!$J43)</f>
        <v/>
      </c>
      <c r="F38" s="126" t="str">
        <f t="array" ref="F38">IFERROR(IF(INDEX('入力シート(賞与)'!$G:$G, MATCH(1,  ('入力シート(賞与)'!$E:$E=$D38) * ('入力シート(賞与)'!$C:$C=$C38), 0))="",  "",  INDEX('入力シート(賞与)'!$G:$G, MATCH(1,  ('入力シート(賞与)'!$E:$E=$D38) * ('入力シート(賞与)'!$C:$C=$C38), 0))), "")</f>
        <v/>
      </c>
      <c r="G38" s="110" t="str">
        <f t="shared" ref="G38:G65" si="7">IF($D38="","",SUM($L38:$N38))</f>
        <v/>
      </c>
      <c r="H38" s="119" t="str">
        <f t="shared" si="1"/>
        <v/>
      </c>
      <c r="I38" s="135" t="str">
        <f t="shared" si="2"/>
        <v/>
      </c>
      <c r="J38" s="110" t="str">
        <f t="shared" si="3"/>
        <v/>
      </c>
      <c r="K38" s="135" t="str">
        <f t="shared" si="4"/>
        <v/>
      </c>
      <c r="L38" s="110" t="str">
        <f t="array" ref="L38">IF($D38="", "", IFERROR(INDEX('入力シート(給与)'!$T:$T, MATCH(1, ('入力シート(給与)'!$E:$E=$D38) * ('入力シート(給与)'!$C:$C=$C38), 0)), ""))</f>
        <v/>
      </c>
      <c r="M38" s="130" t="str">
        <f t="shared" si="5"/>
        <v/>
      </c>
      <c r="N38" s="110" t="str">
        <f t="array" ref="N38">IF($D38="", "", IFERROR(INDEX('入力シート(賞与)'!$O:$O, MATCH(1, ('入力シート(賞与)'!$E:$E=$D38) * ('入力シート(賞与)'!$C:$C=$C38), 0)), ""))</f>
        <v/>
      </c>
      <c r="O38" s="120" t="str">
        <f t="shared" si="6"/>
        <v/>
      </c>
    </row>
    <row r="39" spans="2:15">
      <c r="B39" s="109">
        <v>34</v>
      </c>
      <c r="C39" s="111" t="str">
        <f>IF('入力シート(給与)'!$C44="","",'入力シート(給与)'!$C44)</f>
        <v/>
      </c>
      <c r="D39" s="118" t="str">
        <f>IF('入力シート(給与)'!$E44="","",'入力シート(給与)'!$E44)</f>
        <v/>
      </c>
      <c r="E39" s="125" t="str">
        <f>IF(OR('入力シート(給与)'!$J44="", '入力シート(給与)'!$J44=0), "", '入力シート(給与)'!$J44)</f>
        <v/>
      </c>
      <c r="F39" s="126" t="str">
        <f t="array" ref="F39">IFERROR(IF(INDEX('入力シート(賞与)'!$G:$G, MATCH(1,  ('入力シート(賞与)'!$E:$E=$D39) * ('入力シート(賞与)'!$C:$C=$C39), 0))="",  "",  INDEX('入力シート(賞与)'!$G:$G, MATCH(1,  ('入力シート(賞与)'!$E:$E=$D39) * ('入力シート(賞与)'!$C:$C=$C39), 0))), "")</f>
        <v/>
      </c>
      <c r="G39" s="110" t="str">
        <f t="shared" si="7"/>
        <v/>
      </c>
      <c r="H39" s="119" t="str">
        <f t="shared" si="1"/>
        <v/>
      </c>
      <c r="I39" s="135" t="str">
        <f t="shared" si="2"/>
        <v/>
      </c>
      <c r="J39" s="110" t="str">
        <f t="shared" si="3"/>
        <v/>
      </c>
      <c r="K39" s="135" t="str">
        <f t="shared" si="4"/>
        <v/>
      </c>
      <c r="L39" s="110" t="str">
        <f t="array" ref="L39">IF($D39="", "", IFERROR(INDEX('入力シート(給与)'!$T:$T, MATCH(1, ('入力シート(給与)'!$E:$E=$D39) * ('入力シート(給与)'!$C:$C=$C39), 0)), ""))</f>
        <v/>
      </c>
      <c r="M39" s="130" t="str">
        <f t="shared" si="5"/>
        <v/>
      </c>
      <c r="N39" s="110" t="str">
        <f t="array" ref="N39">IF($D39="", "", IFERROR(INDEX('入力シート(賞与)'!$O:$O, MATCH(1, ('入力シート(賞与)'!$E:$E=$D39) * ('入力シート(賞与)'!$C:$C=$C39), 0)), ""))</f>
        <v/>
      </c>
      <c r="O39" s="120" t="str">
        <f t="shared" si="6"/>
        <v/>
      </c>
    </row>
    <row r="40" spans="2:15">
      <c r="B40" s="109">
        <v>35</v>
      </c>
      <c r="C40" s="111" t="str">
        <f>IF('入力シート(給与)'!$C45="","",'入力シート(給与)'!$C45)</f>
        <v/>
      </c>
      <c r="D40" s="118" t="str">
        <f>IF('入力シート(給与)'!$E45="","",'入力シート(給与)'!$E45)</f>
        <v/>
      </c>
      <c r="E40" s="125" t="str">
        <f>IF(OR('入力シート(給与)'!$J45="", '入力シート(給与)'!$J45=0), "", '入力シート(給与)'!$J45)</f>
        <v/>
      </c>
      <c r="F40" s="126" t="str">
        <f t="array" ref="F40">IFERROR(IF(INDEX('入力シート(賞与)'!$G:$G, MATCH(1,  ('入力シート(賞与)'!$E:$E=$D40) * ('入力シート(賞与)'!$C:$C=$C40), 0))="",  "",  INDEX('入力シート(賞与)'!$G:$G, MATCH(1,  ('入力シート(賞与)'!$E:$E=$D40) * ('入力シート(賞与)'!$C:$C=$C40), 0))), "")</f>
        <v/>
      </c>
      <c r="G40" s="110" t="str">
        <f t="shared" si="7"/>
        <v/>
      </c>
      <c r="H40" s="119" t="str">
        <f t="shared" si="1"/>
        <v/>
      </c>
      <c r="I40" s="135" t="str">
        <f t="shared" si="2"/>
        <v/>
      </c>
      <c r="J40" s="110" t="str">
        <f t="shared" si="3"/>
        <v/>
      </c>
      <c r="K40" s="135" t="str">
        <f t="shared" si="4"/>
        <v/>
      </c>
      <c r="L40" s="110" t="str">
        <f t="array" ref="L40">IF($D40="", "", IFERROR(INDEX('入力シート(給与)'!$T:$T, MATCH(1, ('入力シート(給与)'!$E:$E=$D40) * ('入力シート(給与)'!$C:$C=$C40), 0)), ""))</f>
        <v/>
      </c>
      <c r="M40" s="130" t="str">
        <f t="shared" si="5"/>
        <v/>
      </c>
      <c r="N40" s="110" t="str">
        <f t="array" ref="N40">IF($D40="", "", IFERROR(INDEX('入力シート(賞与)'!$O:$O, MATCH(1, ('入力シート(賞与)'!$E:$E=$D40) * ('入力シート(賞与)'!$C:$C=$C40), 0)), ""))</f>
        <v/>
      </c>
      <c r="O40" s="120" t="str">
        <f t="shared" si="6"/>
        <v/>
      </c>
    </row>
    <row r="41" spans="2:15">
      <c r="B41" s="109">
        <v>36</v>
      </c>
      <c r="C41" s="111" t="str">
        <f>IF('入力シート(給与)'!$C46="","",'入力シート(給与)'!$C46)</f>
        <v/>
      </c>
      <c r="D41" s="118" t="str">
        <f>IF('入力シート(給与)'!$E46="","",'入力シート(給与)'!$E46)</f>
        <v/>
      </c>
      <c r="E41" s="125" t="str">
        <f>IF(OR('入力シート(給与)'!$J46="", '入力シート(給与)'!$J46=0), "", '入力シート(給与)'!$J46)</f>
        <v/>
      </c>
      <c r="F41" s="126" t="str">
        <f t="array" ref="F41">IFERROR(IF(INDEX('入力シート(賞与)'!$G:$G, MATCH(1,  ('入力シート(賞与)'!$E:$E=$D41) * ('入力シート(賞与)'!$C:$C=$C41), 0))="",  "",  INDEX('入力シート(賞与)'!$G:$G, MATCH(1,  ('入力シート(賞与)'!$E:$E=$D41) * ('入力シート(賞与)'!$C:$C=$C41), 0))), "")</f>
        <v/>
      </c>
      <c r="G41" s="110" t="str">
        <f t="shared" si="7"/>
        <v/>
      </c>
      <c r="H41" s="119" t="str">
        <f t="shared" si="1"/>
        <v/>
      </c>
      <c r="I41" s="135" t="str">
        <f t="shared" si="2"/>
        <v/>
      </c>
      <c r="J41" s="110" t="str">
        <f t="shared" si="3"/>
        <v/>
      </c>
      <c r="K41" s="135" t="str">
        <f t="shared" si="4"/>
        <v/>
      </c>
      <c r="L41" s="110" t="str">
        <f t="array" ref="L41">IF($D41="", "", IFERROR(INDEX('入力シート(給与)'!$T:$T, MATCH(1, ('入力シート(給与)'!$E:$E=$D41) * ('入力シート(給与)'!$C:$C=$C41), 0)), ""))</f>
        <v/>
      </c>
      <c r="M41" s="130" t="str">
        <f t="shared" si="5"/>
        <v/>
      </c>
      <c r="N41" s="110" t="str">
        <f t="array" ref="N41">IF($D41="", "", IFERROR(INDEX('入力シート(賞与)'!$O:$O, MATCH(1, ('入力シート(賞与)'!$E:$E=$D41) * ('入力シート(賞与)'!$C:$C=$C41), 0)), ""))</f>
        <v/>
      </c>
      <c r="O41" s="120" t="str">
        <f t="shared" si="6"/>
        <v/>
      </c>
    </row>
    <row r="42" spans="2:15">
      <c r="B42" s="109">
        <v>37</v>
      </c>
      <c r="C42" s="111" t="str">
        <f>IF('入力シート(給与)'!$C47="","",'入力シート(給与)'!$C47)</f>
        <v/>
      </c>
      <c r="D42" s="118" t="str">
        <f>IF('入力シート(給与)'!$E47="","",'入力シート(給与)'!$E47)</f>
        <v/>
      </c>
      <c r="E42" s="125" t="str">
        <f>IF(OR('入力シート(給与)'!$J47="", '入力シート(給与)'!$J47=0), "", '入力シート(給与)'!$J47)</f>
        <v/>
      </c>
      <c r="F42" s="126" t="str">
        <f t="array" ref="F42">IFERROR(IF(INDEX('入力シート(賞与)'!$G:$G, MATCH(1,  ('入力シート(賞与)'!$E:$E=$D42) * ('入力シート(賞与)'!$C:$C=$C42), 0))="",  "",  INDEX('入力シート(賞与)'!$G:$G, MATCH(1,  ('入力シート(賞与)'!$E:$E=$D42) * ('入力シート(賞与)'!$C:$C=$C42), 0))), "")</f>
        <v/>
      </c>
      <c r="G42" s="110" t="str">
        <f t="shared" si="7"/>
        <v/>
      </c>
      <c r="H42" s="119" t="str">
        <f t="shared" si="1"/>
        <v/>
      </c>
      <c r="I42" s="135" t="str">
        <f t="shared" si="2"/>
        <v/>
      </c>
      <c r="J42" s="110" t="str">
        <f t="shared" si="3"/>
        <v/>
      </c>
      <c r="K42" s="135" t="str">
        <f t="shared" si="4"/>
        <v/>
      </c>
      <c r="L42" s="110" t="str">
        <f t="array" ref="L42">IF($D42="", "", IFERROR(INDEX('入力シート(給与)'!$T:$T, MATCH(1, ('入力シート(給与)'!$E:$E=$D42) * ('入力シート(給与)'!$C:$C=$C42), 0)), ""))</f>
        <v/>
      </c>
      <c r="M42" s="130" t="str">
        <f t="shared" si="5"/>
        <v/>
      </c>
      <c r="N42" s="110" t="str">
        <f t="array" ref="N42">IF($D42="", "", IFERROR(INDEX('入力シート(賞与)'!$O:$O, MATCH(1, ('入力シート(賞与)'!$E:$E=$D42) * ('入力シート(賞与)'!$C:$C=$C42), 0)), ""))</f>
        <v/>
      </c>
      <c r="O42" s="120" t="str">
        <f t="shared" si="6"/>
        <v/>
      </c>
    </row>
    <row r="43" spans="2:15">
      <c r="B43" s="109">
        <v>38</v>
      </c>
      <c r="C43" s="111" t="str">
        <f>IF('入力シート(給与)'!$C48="","",'入力シート(給与)'!$C48)</f>
        <v/>
      </c>
      <c r="D43" s="118" t="str">
        <f>IF('入力シート(給与)'!$E48="","",'入力シート(給与)'!$E48)</f>
        <v/>
      </c>
      <c r="E43" s="125" t="str">
        <f>IF(OR('入力シート(給与)'!$J48="", '入力シート(給与)'!$J48=0), "", '入力シート(給与)'!$J48)</f>
        <v/>
      </c>
      <c r="F43" s="126" t="str">
        <f t="array" ref="F43">IFERROR(IF(INDEX('入力シート(賞与)'!$G:$G, MATCH(1,  ('入力シート(賞与)'!$E:$E=$D43) * ('入力シート(賞与)'!$C:$C=$C43), 0))="",  "",  INDEX('入力シート(賞与)'!$G:$G, MATCH(1,  ('入力シート(賞与)'!$E:$E=$D43) * ('入力シート(賞与)'!$C:$C=$C43), 0))), "")</f>
        <v/>
      </c>
      <c r="G43" s="110" t="str">
        <f t="shared" si="7"/>
        <v/>
      </c>
      <c r="H43" s="119" t="str">
        <f t="shared" si="1"/>
        <v/>
      </c>
      <c r="I43" s="135" t="str">
        <f t="shared" si="2"/>
        <v/>
      </c>
      <c r="J43" s="110" t="str">
        <f t="shared" si="3"/>
        <v/>
      </c>
      <c r="K43" s="135" t="str">
        <f t="shared" si="4"/>
        <v/>
      </c>
      <c r="L43" s="110" t="str">
        <f t="array" ref="L43">IF($D43="", "", IFERROR(INDEX('入力シート(給与)'!$T:$T, MATCH(1, ('入力シート(給与)'!$E:$E=$D43) * ('入力シート(給与)'!$C:$C=$C43), 0)), ""))</f>
        <v/>
      </c>
      <c r="M43" s="130" t="str">
        <f t="shared" si="5"/>
        <v/>
      </c>
      <c r="N43" s="110" t="str">
        <f t="array" ref="N43">IF($D43="", "", IFERROR(INDEX('入力シート(賞与)'!$O:$O, MATCH(1, ('入力シート(賞与)'!$E:$E=$D43) * ('入力シート(賞与)'!$C:$C=$C43), 0)), ""))</f>
        <v/>
      </c>
      <c r="O43" s="120" t="str">
        <f t="shared" si="6"/>
        <v/>
      </c>
    </row>
    <row r="44" spans="2:15">
      <c r="B44" s="109">
        <v>39</v>
      </c>
      <c r="C44" s="111" t="str">
        <f>IF('入力シート(給与)'!$C49="","",'入力シート(給与)'!$C49)</f>
        <v/>
      </c>
      <c r="D44" s="118" t="str">
        <f>IF('入力シート(給与)'!$E49="","",'入力シート(給与)'!$E49)</f>
        <v/>
      </c>
      <c r="E44" s="125" t="str">
        <f>IF(OR('入力シート(給与)'!$J49="", '入力シート(給与)'!$J49=0), "", '入力シート(給与)'!$J49)</f>
        <v/>
      </c>
      <c r="F44" s="126" t="str">
        <f t="array" ref="F44">IFERROR(IF(INDEX('入力シート(賞与)'!$G:$G, MATCH(1,  ('入力シート(賞与)'!$E:$E=$D44) * ('入力シート(賞与)'!$C:$C=$C44), 0))="",  "",  INDEX('入力シート(賞与)'!$G:$G, MATCH(1,  ('入力シート(賞与)'!$E:$E=$D44) * ('入力シート(賞与)'!$C:$C=$C44), 0))), "")</f>
        <v/>
      </c>
      <c r="G44" s="110" t="str">
        <f t="shared" si="7"/>
        <v/>
      </c>
      <c r="H44" s="119" t="str">
        <f t="shared" si="1"/>
        <v/>
      </c>
      <c r="I44" s="135" t="str">
        <f t="shared" si="2"/>
        <v/>
      </c>
      <c r="J44" s="110" t="str">
        <f t="shared" si="3"/>
        <v/>
      </c>
      <c r="K44" s="135" t="str">
        <f t="shared" si="4"/>
        <v/>
      </c>
      <c r="L44" s="110" t="str">
        <f t="array" ref="L44">IF($D44="", "", IFERROR(INDEX('入力シート(給与)'!$T:$T, MATCH(1, ('入力シート(給与)'!$E:$E=$D44) * ('入力シート(給与)'!$C:$C=$C44), 0)), ""))</f>
        <v/>
      </c>
      <c r="M44" s="130" t="str">
        <f t="shared" si="5"/>
        <v/>
      </c>
      <c r="N44" s="110" t="str">
        <f t="array" ref="N44">IF($D44="", "", IFERROR(INDEX('入力シート(賞与)'!$O:$O, MATCH(1, ('入力シート(賞与)'!$E:$E=$D44) * ('入力シート(賞与)'!$C:$C=$C44), 0)), ""))</f>
        <v/>
      </c>
      <c r="O44" s="120" t="str">
        <f t="shared" si="6"/>
        <v/>
      </c>
    </row>
    <row r="45" spans="2:15">
      <c r="B45" s="109">
        <v>40</v>
      </c>
      <c r="C45" s="111" t="str">
        <f>IF('入力シート(給与)'!$C50="","",'入力シート(給与)'!$C50)</f>
        <v/>
      </c>
      <c r="D45" s="118" t="str">
        <f>IF('入力シート(給与)'!$E50="","",'入力シート(給与)'!$E50)</f>
        <v/>
      </c>
      <c r="E45" s="125" t="str">
        <f>IF(OR('入力シート(給与)'!$J50="", '入力シート(給与)'!$J50=0), "", '入力シート(給与)'!$J50)</f>
        <v/>
      </c>
      <c r="F45" s="126" t="str">
        <f t="array" ref="F45">IFERROR(IF(INDEX('入力シート(賞与)'!$G:$G, MATCH(1,  ('入力シート(賞与)'!$E:$E=$D45) * ('入力シート(賞与)'!$C:$C=$C45), 0))="",  "",  INDEX('入力シート(賞与)'!$G:$G, MATCH(1,  ('入力シート(賞与)'!$E:$E=$D45) * ('入力シート(賞与)'!$C:$C=$C45), 0))), "")</f>
        <v/>
      </c>
      <c r="G45" s="110" t="str">
        <f t="shared" si="7"/>
        <v/>
      </c>
      <c r="H45" s="119" t="str">
        <f t="shared" si="1"/>
        <v/>
      </c>
      <c r="I45" s="135" t="str">
        <f t="shared" si="2"/>
        <v/>
      </c>
      <c r="J45" s="110" t="str">
        <f t="shared" si="3"/>
        <v/>
      </c>
      <c r="K45" s="135" t="str">
        <f t="shared" si="4"/>
        <v/>
      </c>
      <c r="L45" s="110" t="str">
        <f t="array" ref="L45">IF($D45="", "", IFERROR(INDEX('入力シート(給与)'!$T:$T, MATCH(1, ('入力シート(給与)'!$E:$E=$D45) * ('入力シート(給与)'!$C:$C=$C45), 0)), ""))</f>
        <v/>
      </c>
      <c r="M45" s="130" t="str">
        <f t="shared" si="5"/>
        <v/>
      </c>
      <c r="N45" s="110" t="str">
        <f t="array" ref="N45">IF($D45="", "", IFERROR(INDEX('入力シート(賞与)'!$O:$O, MATCH(1, ('入力シート(賞与)'!$E:$E=$D45) * ('入力シート(賞与)'!$C:$C=$C45), 0)), ""))</f>
        <v/>
      </c>
      <c r="O45" s="120" t="str">
        <f t="shared" si="6"/>
        <v/>
      </c>
    </row>
    <row r="46" spans="2:15">
      <c r="B46" s="109">
        <v>41</v>
      </c>
      <c r="C46" s="111" t="str">
        <f>IF('入力シート(給与)'!$C51="","",'入力シート(給与)'!$C51)</f>
        <v/>
      </c>
      <c r="D46" s="118" t="str">
        <f>IF('入力シート(給与)'!$E51="","",'入力シート(給与)'!$E51)</f>
        <v/>
      </c>
      <c r="E46" s="125" t="str">
        <f>IF(OR('入力シート(給与)'!$J51="", '入力シート(給与)'!$J51=0), "", '入力シート(給与)'!$J51)</f>
        <v/>
      </c>
      <c r="F46" s="126" t="str">
        <f t="array" ref="F46">IFERROR(IF(INDEX('入力シート(賞与)'!$G:$G, MATCH(1,  ('入力シート(賞与)'!$E:$E=$D46) * ('入力シート(賞与)'!$C:$C=$C46), 0))="",  "",  INDEX('入力シート(賞与)'!$G:$G, MATCH(1,  ('入力シート(賞与)'!$E:$E=$D46) * ('入力シート(賞与)'!$C:$C=$C46), 0))), "")</f>
        <v/>
      </c>
      <c r="G46" s="110" t="str">
        <f t="shared" si="7"/>
        <v/>
      </c>
      <c r="H46" s="119" t="str">
        <f t="shared" si="1"/>
        <v/>
      </c>
      <c r="I46" s="135" t="str">
        <f t="shared" si="2"/>
        <v/>
      </c>
      <c r="J46" s="110" t="str">
        <f t="shared" si="3"/>
        <v/>
      </c>
      <c r="K46" s="135" t="str">
        <f t="shared" si="4"/>
        <v/>
      </c>
      <c r="L46" s="110" t="str">
        <f t="array" ref="L46">IF($D46="", "", IFERROR(INDEX('入力シート(給与)'!$T:$T, MATCH(1, ('入力シート(給与)'!$E:$E=$D46) * ('入力シート(給与)'!$C:$C=$C46), 0)), ""))</f>
        <v/>
      </c>
      <c r="M46" s="130" t="str">
        <f t="shared" si="5"/>
        <v/>
      </c>
      <c r="N46" s="110" t="str">
        <f t="array" ref="N46">IF($D46="", "", IFERROR(INDEX('入力シート(賞与)'!$O:$O, MATCH(1, ('入力シート(賞与)'!$E:$E=$D46) * ('入力シート(賞与)'!$C:$C=$C46), 0)), ""))</f>
        <v/>
      </c>
      <c r="O46" s="120" t="str">
        <f t="shared" si="6"/>
        <v/>
      </c>
    </row>
    <row r="47" spans="2:15">
      <c r="B47" s="109">
        <v>42</v>
      </c>
      <c r="C47" s="111" t="str">
        <f>IF('入力シート(給与)'!$C52="","",'入力シート(給与)'!$C52)</f>
        <v/>
      </c>
      <c r="D47" s="118" t="str">
        <f>IF('入力シート(給与)'!$E52="","",'入力シート(給与)'!$E52)</f>
        <v/>
      </c>
      <c r="E47" s="125" t="str">
        <f>IF(OR('入力シート(給与)'!$J52="", '入力シート(給与)'!$J52=0), "", '入力シート(給与)'!$J52)</f>
        <v/>
      </c>
      <c r="F47" s="126" t="str">
        <f t="array" ref="F47">IFERROR(IF(INDEX('入力シート(賞与)'!$G:$G, MATCH(1,  ('入力シート(賞与)'!$E:$E=$D47) * ('入力シート(賞与)'!$C:$C=$C47), 0))="",  "",  INDEX('入力シート(賞与)'!$G:$G, MATCH(1,  ('入力シート(賞与)'!$E:$E=$D47) * ('入力シート(賞与)'!$C:$C=$C47), 0))), "")</f>
        <v/>
      </c>
      <c r="G47" s="110" t="str">
        <f t="shared" si="7"/>
        <v/>
      </c>
      <c r="H47" s="119" t="str">
        <f t="shared" si="1"/>
        <v/>
      </c>
      <c r="I47" s="135" t="str">
        <f t="shared" si="2"/>
        <v/>
      </c>
      <c r="J47" s="110" t="str">
        <f t="shared" si="3"/>
        <v/>
      </c>
      <c r="K47" s="135" t="str">
        <f t="shared" si="4"/>
        <v/>
      </c>
      <c r="L47" s="110" t="str">
        <f t="array" ref="L47">IF($D47="", "", IFERROR(INDEX('入力シート(給与)'!$T:$T, MATCH(1, ('入力シート(給与)'!$E:$E=$D47) * ('入力シート(給与)'!$C:$C=$C47), 0)), ""))</f>
        <v/>
      </c>
      <c r="M47" s="130" t="str">
        <f t="shared" si="5"/>
        <v/>
      </c>
      <c r="N47" s="110" t="str">
        <f t="array" ref="N47">IF($D47="", "", IFERROR(INDEX('入力シート(賞与)'!$O:$O, MATCH(1, ('入力シート(賞与)'!$E:$E=$D47) * ('入力シート(賞与)'!$C:$C=$C47), 0)), ""))</f>
        <v/>
      </c>
      <c r="O47" s="120" t="str">
        <f t="shared" si="6"/>
        <v/>
      </c>
    </row>
    <row r="48" spans="2:15">
      <c r="B48" s="109">
        <v>43</v>
      </c>
      <c r="C48" s="111" t="str">
        <f>IF('入力シート(給与)'!$C53="","",'入力シート(給与)'!$C53)</f>
        <v/>
      </c>
      <c r="D48" s="118" t="str">
        <f>IF('入力シート(給与)'!$E53="","",'入力シート(給与)'!$E53)</f>
        <v/>
      </c>
      <c r="E48" s="125" t="str">
        <f>IF(OR('入力シート(給与)'!$J53="", '入力シート(給与)'!$J53=0), "", '入力シート(給与)'!$J53)</f>
        <v/>
      </c>
      <c r="F48" s="126" t="str">
        <f t="array" ref="F48">IFERROR(IF(INDEX('入力シート(賞与)'!$G:$G, MATCH(1,  ('入力シート(賞与)'!$E:$E=$D48) * ('入力シート(賞与)'!$C:$C=$C48), 0))="",  "",  INDEX('入力シート(賞与)'!$G:$G, MATCH(1,  ('入力シート(賞与)'!$E:$E=$D48) * ('入力シート(賞与)'!$C:$C=$C48), 0))), "")</f>
        <v/>
      </c>
      <c r="G48" s="110" t="str">
        <f t="shared" si="7"/>
        <v/>
      </c>
      <c r="H48" s="119" t="str">
        <f t="shared" si="1"/>
        <v/>
      </c>
      <c r="I48" s="135" t="str">
        <f t="shared" si="2"/>
        <v/>
      </c>
      <c r="J48" s="110" t="str">
        <f t="shared" si="3"/>
        <v/>
      </c>
      <c r="K48" s="135" t="str">
        <f t="shared" si="4"/>
        <v/>
      </c>
      <c r="L48" s="110" t="str">
        <f t="array" ref="L48">IF($D48="", "", IFERROR(INDEX('入力シート(給与)'!$T:$T, MATCH(1, ('入力シート(給与)'!$E:$E=$D48) * ('入力シート(給与)'!$C:$C=$C48), 0)), ""))</f>
        <v/>
      </c>
      <c r="M48" s="130" t="str">
        <f t="shared" si="5"/>
        <v/>
      </c>
      <c r="N48" s="110" t="str">
        <f t="array" ref="N48">IF($D48="", "", IFERROR(INDEX('入力シート(賞与)'!$O:$O, MATCH(1, ('入力シート(賞与)'!$E:$E=$D48) * ('入力シート(賞与)'!$C:$C=$C48), 0)), ""))</f>
        <v/>
      </c>
      <c r="O48" s="120" t="str">
        <f t="shared" si="6"/>
        <v/>
      </c>
    </row>
    <row r="49" spans="2:15">
      <c r="B49" s="109">
        <v>44</v>
      </c>
      <c r="C49" s="111" t="str">
        <f>IF('入力シート(給与)'!$C54="","",'入力シート(給与)'!$C54)</f>
        <v/>
      </c>
      <c r="D49" s="118" t="str">
        <f>IF('入力シート(給与)'!$E54="","",'入力シート(給与)'!$E54)</f>
        <v/>
      </c>
      <c r="E49" s="125" t="str">
        <f>IF(OR('入力シート(給与)'!$J54="", '入力シート(給与)'!$J54=0), "", '入力シート(給与)'!$J54)</f>
        <v/>
      </c>
      <c r="F49" s="126" t="str">
        <f t="array" ref="F49">IFERROR(IF(INDEX('入力シート(賞与)'!$G:$G, MATCH(1,  ('入力シート(賞与)'!$E:$E=$D49) * ('入力シート(賞与)'!$C:$C=$C49), 0))="",  "",  INDEX('入力シート(賞与)'!$G:$G, MATCH(1,  ('入力シート(賞与)'!$E:$E=$D49) * ('入力シート(賞与)'!$C:$C=$C49), 0))), "")</f>
        <v/>
      </c>
      <c r="G49" s="110" t="str">
        <f t="shared" si="7"/>
        <v/>
      </c>
      <c r="H49" s="119" t="str">
        <f t="shared" si="1"/>
        <v/>
      </c>
      <c r="I49" s="135" t="str">
        <f t="shared" si="2"/>
        <v/>
      </c>
      <c r="J49" s="110" t="str">
        <f t="shared" si="3"/>
        <v/>
      </c>
      <c r="K49" s="135" t="str">
        <f t="shared" si="4"/>
        <v/>
      </c>
      <c r="L49" s="110" t="str">
        <f t="array" ref="L49">IF($D49="", "", IFERROR(INDEX('入力シート(給与)'!$T:$T, MATCH(1, ('入力シート(給与)'!$E:$E=$D49) * ('入力シート(給与)'!$C:$C=$C49), 0)), ""))</f>
        <v/>
      </c>
      <c r="M49" s="130" t="str">
        <f t="shared" si="5"/>
        <v/>
      </c>
      <c r="N49" s="110" t="str">
        <f t="array" ref="N49">IF($D49="", "", IFERROR(INDEX('入力シート(賞与)'!$O:$O, MATCH(1, ('入力シート(賞与)'!$E:$E=$D49) * ('入力シート(賞与)'!$C:$C=$C49), 0)), ""))</f>
        <v/>
      </c>
      <c r="O49" s="120" t="str">
        <f t="shared" si="6"/>
        <v/>
      </c>
    </row>
    <row r="50" spans="2:15">
      <c r="B50" s="109">
        <v>45</v>
      </c>
      <c r="C50" s="111" t="str">
        <f>IF('入力シート(給与)'!$C55="","",'入力シート(給与)'!$C55)</f>
        <v/>
      </c>
      <c r="D50" s="118" t="str">
        <f>IF('入力シート(給与)'!$E55="","",'入力シート(給与)'!$E55)</f>
        <v/>
      </c>
      <c r="E50" s="125" t="str">
        <f>IF(OR('入力シート(給与)'!$J55="", '入力シート(給与)'!$J55=0), "", '入力シート(給与)'!$J55)</f>
        <v/>
      </c>
      <c r="F50" s="126" t="str">
        <f t="array" ref="F50">IFERROR(IF(INDEX('入力シート(賞与)'!$G:$G, MATCH(1,  ('入力シート(賞与)'!$E:$E=$D50) * ('入力シート(賞与)'!$C:$C=$C50), 0))="",  "",  INDEX('入力シート(賞与)'!$G:$G, MATCH(1,  ('入力シート(賞与)'!$E:$E=$D50) * ('入力シート(賞与)'!$C:$C=$C50), 0))), "")</f>
        <v/>
      </c>
      <c r="G50" s="110" t="str">
        <f t="shared" si="7"/>
        <v/>
      </c>
      <c r="H50" s="119" t="str">
        <f t="shared" si="1"/>
        <v/>
      </c>
      <c r="I50" s="135" t="str">
        <f t="shared" si="2"/>
        <v/>
      </c>
      <c r="J50" s="110" t="str">
        <f t="shared" si="3"/>
        <v/>
      </c>
      <c r="K50" s="135" t="str">
        <f t="shared" si="4"/>
        <v/>
      </c>
      <c r="L50" s="110" t="str">
        <f t="array" ref="L50">IF($D50="", "", IFERROR(INDEX('入力シート(給与)'!$T:$T, MATCH(1, ('入力シート(給与)'!$E:$E=$D50) * ('入力シート(給与)'!$C:$C=$C50), 0)), ""))</f>
        <v/>
      </c>
      <c r="M50" s="130" t="str">
        <f t="shared" si="5"/>
        <v/>
      </c>
      <c r="N50" s="110" t="str">
        <f t="array" ref="N50">IF($D50="", "", IFERROR(INDEX('入力シート(賞与)'!$O:$O, MATCH(1, ('入力シート(賞与)'!$E:$E=$D50) * ('入力シート(賞与)'!$C:$C=$C50), 0)), ""))</f>
        <v/>
      </c>
      <c r="O50" s="120" t="str">
        <f t="shared" si="6"/>
        <v/>
      </c>
    </row>
    <row r="51" spans="2:15">
      <c r="B51" s="109">
        <v>46</v>
      </c>
      <c r="C51" s="111" t="str">
        <f>IF('入力シート(給与)'!$C56="","",'入力シート(給与)'!$C56)</f>
        <v/>
      </c>
      <c r="D51" s="118" t="str">
        <f>IF('入力シート(給与)'!$E56="","",'入力シート(給与)'!$E56)</f>
        <v/>
      </c>
      <c r="E51" s="125" t="str">
        <f>IF(OR('入力シート(給与)'!$J56="", '入力シート(給与)'!$J56=0), "", '入力シート(給与)'!$J56)</f>
        <v/>
      </c>
      <c r="F51" s="126" t="str">
        <f t="array" ref="F51">IFERROR(IF(INDEX('入力シート(賞与)'!$G:$G, MATCH(1,  ('入力シート(賞与)'!$E:$E=$D51) * ('入力シート(賞与)'!$C:$C=$C51), 0))="",  "",  INDEX('入力シート(賞与)'!$G:$G, MATCH(1,  ('入力シート(賞与)'!$E:$E=$D51) * ('入力シート(賞与)'!$C:$C=$C51), 0))), "")</f>
        <v/>
      </c>
      <c r="G51" s="110" t="str">
        <f t="shared" si="7"/>
        <v/>
      </c>
      <c r="H51" s="119" t="str">
        <f t="shared" si="1"/>
        <v/>
      </c>
      <c r="I51" s="135" t="str">
        <f t="shared" si="2"/>
        <v/>
      </c>
      <c r="J51" s="110" t="str">
        <f t="shared" si="3"/>
        <v/>
      </c>
      <c r="K51" s="135" t="str">
        <f t="shared" si="4"/>
        <v/>
      </c>
      <c r="L51" s="110" t="str">
        <f t="array" ref="L51">IF($D51="", "", IFERROR(INDEX('入力シート(給与)'!$T:$T, MATCH(1, ('入力シート(給与)'!$E:$E=$D51) * ('入力シート(給与)'!$C:$C=$C51), 0)), ""))</f>
        <v/>
      </c>
      <c r="M51" s="130" t="str">
        <f t="shared" si="5"/>
        <v/>
      </c>
      <c r="N51" s="110" t="str">
        <f t="array" ref="N51">IF($D51="", "", IFERROR(INDEX('入力シート(賞与)'!$O:$O, MATCH(1, ('入力シート(賞与)'!$E:$E=$D51) * ('入力シート(賞与)'!$C:$C=$C51), 0)), ""))</f>
        <v/>
      </c>
      <c r="O51" s="120" t="str">
        <f t="shared" si="6"/>
        <v/>
      </c>
    </row>
    <row r="52" spans="2:15">
      <c r="B52" s="109">
        <v>47</v>
      </c>
      <c r="C52" s="111" t="str">
        <f>IF('入力シート(給与)'!$C57="","",'入力シート(給与)'!$C57)</f>
        <v/>
      </c>
      <c r="D52" s="118" t="str">
        <f>IF('入力シート(給与)'!$E57="","",'入力シート(給与)'!$E57)</f>
        <v/>
      </c>
      <c r="E52" s="125" t="str">
        <f>IF(OR('入力シート(給与)'!$J57="", '入力シート(給与)'!$J57=0), "", '入力シート(給与)'!$J57)</f>
        <v/>
      </c>
      <c r="F52" s="126" t="str">
        <f t="array" ref="F52">IFERROR(IF(INDEX('入力シート(賞与)'!$G:$G, MATCH(1,  ('入力シート(賞与)'!$E:$E=$D52) * ('入力シート(賞与)'!$C:$C=$C52), 0))="",  "",  INDEX('入力シート(賞与)'!$G:$G, MATCH(1,  ('入力シート(賞与)'!$E:$E=$D52) * ('入力シート(賞与)'!$C:$C=$C52), 0))), "")</f>
        <v/>
      </c>
      <c r="G52" s="110" t="str">
        <f t="shared" si="7"/>
        <v/>
      </c>
      <c r="H52" s="119" t="str">
        <f t="shared" si="1"/>
        <v/>
      </c>
      <c r="I52" s="135" t="str">
        <f t="shared" si="2"/>
        <v/>
      </c>
      <c r="J52" s="110" t="str">
        <f t="shared" si="3"/>
        <v/>
      </c>
      <c r="K52" s="135" t="str">
        <f t="shared" si="4"/>
        <v/>
      </c>
      <c r="L52" s="110" t="str">
        <f t="array" ref="L52">IF($D52="", "", IFERROR(INDEX('入力シート(給与)'!$T:$T, MATCH(1, ('入力シート(給与)'!$E:$E=$D52) * ('入力シート(給与)'!$C:$C=$C52), 0)), ""))</f>
        <v/>
      </c>
      <c r="M52" s="130" t="str">
        <f t="shared" si="5"/>
        <v/>
      </c>
      <c r="N52" s="110" t="str">
        <f t="array" ref="N52">IF($D52="", "", IFERROR(INDEX('入力シート(賞与)'!$O:$O, MATCH(1, ('入力シート(賞与)'!$E:$E=$D52) * ('入力シート(賞与)'!$C:$C=$C52), 0)), ""))</f>
        <v/>
      </c>
      <c r="O52" s="120" t="str">
        <f t="shared" si="6"/>
        <v/>
      </c>
    </row>
    <row r="53" spans="2:15">
      <c r="B53" s="109">
        <v>48</v>
      </c>
      <c r="C53" s="111" t="str">
        <f>IF('入力シート(給与)'!$C58="","",'入力シート(給与)'!$C58)</f>
        <v/>
      </c>
      <c r="D53" s="118" t="str">
        <f>IF('入力シート(給与)'!$E58="","",'入力シート(給与)'!$E58)</f>
        <v/>
      </c>
      <c r="E53" s="125" t="str">
        <f>IF(OR('入力シート(給与)'!$J58="", '入力シート(給与)'!$J58=0), "", '入力シート(給与)'!$J58)</f>
        <v/>
      </c>
      <c r="F53" s="126" t="str">
        <f t="array" ref="F53">IFERROR(IF(INDEX('入力シート(賞与)'!$G:$G, MATCH(1,  ('入力シート(賞与)'!$E:$E=$D53) * ('入力シート(賞与)'!$C:$C=$C53), 0))="",  "",  INDEX('入力シート(賞与)'!$G:$G, MATCH(1,  ('入力シート(賞与)'!$E:$E=$D53) * ('入力シート(賞与)'!$C:$C=$C53), 0))), "")</f>
        <v/>
      </c>
      <c r="G53" s="110" t="str">
        <f t="shared" si="7"/>
        <v/>
      </c>
      <c r="H53" s="119" t="str">
        <f t="shared" si="1"/>
        <v/>
      </c>
      <c r="I53" s="135" t="str">
        <f t="shared" si="2"/>
        <v/>
      </c>
      <c r="J53" s="110" t="str">
        <f t="shared" si="3"/>
        <v/>
      </c>
      <c r="K53" s="135" t="str">
        <f t="shared" si="4"/>
        <v/>
      </c>
      <c r="L53" s="110" t="str">
        <f t="array" ref="L53">IF($D53="", "", IFERROR(INDEX('入力シート(給与)'!$T:$T, MATCH(1, ('入力シート(給与)'!$E:$E=$D53) * ('入力シート(給与)'!$C:$C=$C53), 0)), ""))</f>
        <v/>
      </c>
      <c r="M53" s="130" t="str">
        <f t="shared" si="5"/>
        <v/>
      </c>
      <c r="N53" s="110" t="str">
        <f t="array" ref="N53">IF($D53="", "", IFERROR(INDEX('入力シート(賞与)'!$O:$O, MATCH(1, ('入力シート(賞与)'!$E:$E=$D53) * ('入力シート(賞与)'!$C:$C=$C53), 0)), ""))</f>
        <v/>
      </c>
      <c r="O53" s="120" t="str">
        <f t="shared" si="6"/>
        <v/>
      </c>
    </row>
    <row r="54" spans="2:15">
      <c r="B54" s="109">
        <v>49</v>
      </c>
      <c r="C54" s="111" t="str">
        <f>IF('入力シート(給与)'!$C59="","",'入力シート(給与)'!$C59)</f>
        <v/>
      </c>
      <c r="D54" s="118" t="str">
        <f>IF('入力シート(給与)'!$E59="","",'入力シート(給与)'!$E59)</f>
        <v/>
      </c>
      <c r="E54" s="125" t="str">
        <f>IF(OR('入力シート(給与)'!$J59="", '入力シート(給与)'!$J59=0), "", '入力シート(給与)'!$J59)</f>
        <v/>
      </c>
      <c r="F54" s="126" t="str">
        <f t="array" ref="F54">IFERROR(IF(INDEX('入力シート(賞与)'!$G:$G, MATCH(1,  ('入力シート(賞与)'!$E:$E=$D54) * ('入力シート(賞与)'!$C:$C=$C54), 0))="",  "",  INDEX('入力シート(賞与)'!$G:$G, MATCH(1,  ('入力シート(賞与)'!$E:$E=$D54) * ('入力シート(賞与)'!$C:$C=$C54), 0))), "")</f>
        <v/>
      </c>
      <c r="G54" s="110" t="str">
        <f t="shared" si="7"/>
        <v/>
      </c>
      <c r="H54" s="119" t="str">
        <f t="shared" si="1"/>
        <v/>
      </c>
      <c r="I54" s="135" t="str">
        <f t="shared" si="2"/>
        <v/>
      </c>
      <c r="J54" s="110" t="str">
        <f t="shared" si="3"/>
        <v/>
      </c>
      <c r="K54" s="135" t="str">
        <f t="shared" si="4"/>
        <v/>
      </c>
      <c r="L54" s="110" t="str">
        <f t="array" ref="L54">IF($D54="", "", IFERROR(INDEX('入力シート(給与)'!$T:$T, MATCH(1, ('入力シート(給与)'!$E:$E=$D54) * ('入力シート(給与)'!$C:$C=$C54), 0)), ""))</f>
        <v/>
      </c>
      <c r="M54" s="130" t="str">
        <f t="shared" si="5"/>
        <v/>
      </c>
      <c r="N54" s="110" t="str">
        <f t="array" ref="N54">IF($D54="", "", IFERROR(INDEX('入力シート(賞与)'!$O:$O, MATCH(1, ('入力シート(賞与)'!$E:$E=$D54) * ('入力シート(賞与)'!$C:$C=$C54), 0)), ""))</f>
        <v/>
      </c>
      <c r="O54" s="120" t="str">
        <f t="shared" si="6"/>
        <v/>
      </c>
    </row>
    <row r="55" spans="2:15">
      <c r="B55" s="109">
        <v>50</v>
      </c>
      <c r="C55" s="111" t="str">
        <f>IF('入力シート(給与)'!$C60="","",'入力シート(給与)'!$C60)</f>
        <v/>
      </c>
      <c r="D55" s="118" t="str">
        <f>IF('入力シート(給与)'!$E60="","",'入力シート(給与)'!$E60)</f>
        <v/>
      </c>
      <c r="E55" s="125" t="str">
        <f>IF(OR('入力シート(給与)'!$J60="", '入力シート(給与)'!$J60=0), "", '入力シート(給与)'!$J60)</f>
        <v/>
      </c>
      <c r="F55" s="126" t="str">
        <f t="array" ref="F55">IFERROR(IF(INDEX('入力シート(賞与)'!$G:$G, MATCH(1,  ('入力シート(賞与)'!$E:$E=$D55) * ('入力シート(賞与)'!$C:$C=$C55), 0))="",  "",  INDEX('入力シート(賞与)'!$G:$G, MATCH(1,  ('入力シート(賞与)'!$E:$E=$D55) * ('入力シート(賞与)'!$C:$C=$C55), 0))), "")</f>
        <v/>
      </c>
      <c r="G55" s="110" t="str">
        <f t="shared" si="7"/>
        <v/>
      </c>
      <c r="H55" s="119" t="str">
        <f t="shared" si="1"/>
        <v/>
      </c>
      <c r="I55" s="135" t="str">
        <f t="shared" si="2"/>
        <v/>
      </c>
      <c r="J55" s="110" t="str">
        <f t="shared" si="3"/>
        <v/>
      </c>
      <c r="K55" s="135" t="str">
        <f t="shared" si="4"/>
        <v/>
      </c>
      <c r="L55" s="110" t="str">
        <f t="array" ref="L55">IF($D55="", "", IFERROR(INDEX('入力シート(給与)'!$T:$T, MATCH(1, ('入力シート(給与)'!$E:$E=$D55) * ('入力シート(給与)'!$C:$C=$C55), 0)), ""))</f>
        <v/>
      </c>
      <c r="M55" s="130" t="str">
        <f t="shared" si="5"/>
        <v/>
      </c>
      <c r="N55" s="110" t="str">
        <f t="array" ref="N55">IF($D55="", "", IFERROR(INDEX('入力シート(賞与)'!$O:$O, MATCH(1, ('入力シート(賞与)'!$E:$E=$D55) * ('入力シート(賞与)'!$C:$C=$C55), 0)), ""))</f>
        <v/>
      </c>
      <c r="O55" s="120" t="str">
        <f t="shared" si="6"/>
        <v/>
      </c>
    </row>
    <row r="56" spans="2:15">
      <c r="B56" s="109">
        <v>51</v>
      </c>
      <c r="C56" s="111" t="str">
        <f>IF('入力シート(給与)'!$C61="","",'入力シート(給与)'!$C61)</f>
        <v/>
      </c>
      <c r="D56" s="118" t="str">
        <f>IF('入力シート(給与)'!$E61="","",'入力シート(給与)'!$E61)</f>
        <v/>
      </c>
      <c r="E56" s="125" t="str">
        <f>IF(OR('入力シート(給与)'!$J61="", '入力シート(給与)'!$J61=0), "", '入力シート(給与)'!$J61)</f>
        <v/>
      </c>
      <c r="F56" s="126" t="str">
        <f t="array" ref="F56">IFERROR(IF(INDEX('入力シート(賞与)'!$G:$G, MATCH(1,  ('入力シート(賞与)'!$E:$E=$D56) * ('入力シート(賞与)'!$C:$C=$C56), 0))="",  "",  INDEX('入力シート(賞与)'!$G:$G, MATCH(1,  ('入力シート(賞与)'!$E:$E=$D56) * ('入力シート(賞与)'!$C:$C=$C56), 0))), "")</f>
        <v/>
      </c>
      <c r="G56" s="110" t="str">
        <f t="shared" si="7"/>
        <v/>
      </c>
      <c r="H56" s="119" t="str">
        <f t="shared" si="1"/>
        <v/>
      </c>
      <c r="I56" s="135" t="str">
        <f t="shared" si="2"/>
        <v/>
      </c>
      <c r="J56" s="110" t="str">
        <f t="shared" si="3"/>
        <v/>
      </c>
      <c r="K56" s="135" t="str">
        <f t="shared" si="4"/>
        <v/>
      </c>
      <c r="L56" s="110" t="str">
        <f t="array" ref="L56">IF($D56="", "", IFERROR(INDEX('入力シート(給与)'!$T:$T, MATCH(1, ('入力シート(給与)'!$E:$E=$D56) * ('入力シート(給与)'!$C:$C=$C56), 0)), ""))</f>
        <v/>
      </c>
      <c r="M56" s="130" t="str">
        <f t="shared" si="5"/>
        <v/>
      </c>
      <c r="N56" s="110" t="str">
        <f t="array" ref="N56">IF($D56="", "", IFERROR(INDEX('入力シート(賞与)'!$O:$O, MATCH(1, ('入力シート(賞与)'!$E:$E=$D56) * ('入力シート(賞与)'!$C:$C=$C56), 0)), ""))</f>
        <v/>
      </c>
      <c r="O56" s="120" t="str">
        <f t="shared" si="6"/>
        <v/>
      </c>
    </row>
    <row r="57" spans="2:15">
      <c r="B57" s="109">
        <v>52</v>
      </c>
      <c r="C57" s="111" t="str">
        <f>IF('入力シート(給与)'!$C62="","",'入力シート(給与)'!$C62)</f>
        <v/>
      </c>
      <c r="D57" s="118" t="str">
        <f>IF('入力シート(給与)'!$E62="","",'入力シート(給与)'!$E62)</f>
        <v/>
      </c>
      <c r="E57" s="125" t="str">
        <f>IF(OR('入力シート(給与)'!$J62="", '入力シート(給与)'!$J62=0), "", '入力シート(給与)'!$J62)</f>
        <v/>
      </c>
      <c r="F57" s="126" t="str">
        <f t="array" ref="F57">IFERROR(IF(INDEX('入力シート(賞与)'!$G:$G, MATCH(1,  ('入力シート(賞与)'!$E:$E=$D57) * ('入力シート(賞与)'!$C:$C=$C57), 0))="",  "",  INDEX('入力シート(賞与)'!$G:$G, MATCH(1,  ('入力シート(賞与)'!$E:$E=$D57) * ('入力シート(賞与)'!$C:$C=$C57), 0))), "")</f>
        <v/>
      </c>
      <c r="G57" s="110" t="str">
        <f t="shared" si="7"/>
        <v/>
      </c>
      <c r="H57" s="119" t="str">
        <f t="shared" si="1"/>
        <v/>
      </c>
      <c r="I57" s="135" t="str">
        <f t="shared" si="2"/>
        <v/>
      </c>
      <c r="J57" s="110" t="str">
        <f t="shared" si="3"/>
        <v/>
      </c>
      <c r="K57" s="135" t="str">
        <f t="shared" si="4"/>
        <v/>
      </c>
      <c r="L57" s="110" t="str">
        <f t="array" ref="L57">IF($D57="", "", IFERROR(INDEX('入力シート(給与)'!$T:$T, MATCH(1, ('入力シート(給与)'!$E:$E=$D57) * ('入力シート(給与)'!$C:$C=$C57), 0)), ""))</f>
        <v/>
      </c>
      <c r="M57" s="130" t="str">
        <f t="shared" si="5"/>
        <v/>
      </c>
      <c r="N57" s="110" t="str">
        <f t="array" ref="N57">IF($D57="", "", IFERROR(INDEX('入力シート(賞与)'!$O:$O, MATCH(1, ('入力シート(賞与)'!$E:$E=$D57) * ('入力シート(賞与)'!$C:$C=$C57), 0)), ""))</f>
        <v/>
      </c>
      <c r="O57" s="120" t="str">
        <f t="shared" si="6"/>
        <v/>
      </c>
    </row>
    <row r="58" spans="2:15">
      <c r="B58" s="109">
        <v>53</v>
      </c>
      <c r="C58" s="111" t="str">
        <f>IF('入力シート(給与)'!$C63="","",'入力シート(給与)'!$C63)</f>
        <v/>
      </c>
      <c r="D58" s="118" t="str">
        <f>IF('入力シート(給与)'!$E63="","",'入力シート(給与)'!$E63)</f>
        <v/>
      </c>
      <c r="E58" s="125" t="str">
        <f>IF(OR('入力シート(給与)'!$J63="", '入力シート(給与)'!$J63=0), "", '入力シート(給与)'!$J63)</f>
        <v/>
      </c>
      <c r="F58" s="126" t="str">
        <f t="array" ref="F58">IFERROR(IF(INDEX('入力シート(賞与)'!$G:$G, MATCH(1,  ('入力シート(賞与)'!$E:$E=$D58) * ('入力シート(賞与)'!$C:$C=$C58), 0))="",  "",  INDEX('入力シート(賞与)'!$G:$G, MATCH(1,  ('入力シート(賞与)'!$E:$E=$D58) * ('入力シート(賞与)'!$C:$C=$C58), 0))), "")</f>
        <v/>
      </c>
      <c r="G58" s="110" t="str">
        <f t="shared" si="7"/>
        <v/>
      </c>
      <c r="H58" s="119" t="str">
        <f t="shared" si="1"/>
        <v/>
      </c>
      <c r="I58" s="135" t="str">
        <f t="shared" si="2"/>
        <v/>
      </c>
      <c r="J58" s="110" t="str">
        <f t="shared" si="3"/>
        <v/>
      </c>
      <c r="K58" s="135" t="str">
        <f t="shared" si="4"/>
        <v/>
      </c>
      <c r="L58" s="110" t="str">
        <f t="array" ref="L58">IF($D58="", "", IFERROR(INDEX('入力シート(給与)'!$T:$T, MATCH(1, ('入力シート(給与)'!$E:$E=$D58) * ('入力シート(給与)'!$C:$C=$C58), 0)), ""))</f>
        <v/>
      </c>
      <c r="M58" s="130" t="str">
        <f t="shared" si="5"/>
        <v/>
      </c>
      <c r="N58" s="110" t="str">
        <f t="array" ref="N58">IF($D58="", "", IFERROR(INDEX('入力シート(賞与)'!$O:$O, MATCH(1, ('入力シート(賞与)'!$E:$E=$D58) * ('入力シート(賞与)'!$C:$C=$C58), 0)), ""))</f>
        <v/>
      </c>
      <c r="O58" s="120" t="str">
        <f t="shared" si="6"/>
        <v/>
      </c>
    </row>
    <row r="59" spans="2:15">
      <c r="B59" s="109">
        <v>54</v>
      </c>
      <c r="C59" s="111" t="str">
        <f>IF('入力シート(給与)'!$C64="","",'入力シート(給与)'!$C64)</f>
        <v/>
      </c>
      <c r="D59" s="118" t="str">
        <f>IF('入力シート(給与)'!$E64="","",'入力シート(給与)'!$E64)</f>
        <v/>
      </c>
      <c r="E59" s="125" t="str">
        <f>IF(OR('入力シート(給与)'!$J64="", '入力シート(給与)'!$J64=0), "", '入力シート(給与)'!$J64)</f>
        <v/>
      </c>
      <c r="F59" s="126" t="str">
        <f t="array" ref="F59">IFERROR(IF(INDEX('入力シート(賞与)'!$G:$G, MATCH(1,  ('入力シート(賞与)'!$E:$E=$D59) * ('入力シート(賞与)'!$C:$C=$C59), 0))="",  "",  INDEX('入力シート(賞与)'!$G:$G, MATCH(1,  ('入力シート(賞与)'!$E:$E=$D59) * ('入力シート(賞与)'!$C:$C=$C59), 0))), "")</f>
        <v/>
      </c>
      <c r="G59" s="110" t="str">
        <f t="shared" si="7"/>
        <v/>
      </c>
      <c r="H59" s="119" t="str">
        <f t="shared" si="1"/>
        <v/>
      </c>
      <c r="I59" s="135" t="str">
        <f t="shared" si="2"/>
        <v/>
      </c>
      <c r="J59" s="110" t="str">
        <f t="shared" si="3"/>
        <v/>
      </c>
      <c r="K59" s="135" t="str">
        <f t="shared" si="4"/>
        <v/>
      </c>
      <c r="L59" s="110" t="str">
        <f t="array" ref="L59">IF($D59="", "", IFERROR(INDEX('入力シート(給与)'!$T:$T, MATCH(1, ('入力シート(給与)'!$E:$E=$D59) * ('入力シート(給与)'!$C:$C=$C59), 0)), ""))</f>
        <v/>
      </c>
      <c r="M59" s="130" t="str">
        <f t="shared" si="5"/>
        <v/>
      </c>
      <c r="N59" s="110" t="str">
        <f t="array" ref="N59">IF($D59="", "", IFERROR(INDEX('入力シート(賞与)'!$O:$O, MATCH(1, ('入力シート(賞与)'!$E:$E=$D59) * ('入力シート(賞与)'!$C:$C=$C59), 0)), ""))</f>
        <v/>
      </c>
      <c r="O59" s="120" t="str">
        <f t="shared" si="6"/>
        <v/>
      </c>
    </row>
    <row r="60" spans="2:15">
      <c r="B60" s="109">
        <v>55</v>
      </c>
      <c r="C60" s="111" t="str">
        <f>IF('入力シート(給与)'!$C65="","",'入力シート(給与)'!$C65)</f>
        <v/>
      </c>
      <c r="D60" s="118" t="str">
        <f>IF('入力シート(給与)'!$E65="","",'入力シート(給与)'!$E65)</f>
        <v/>
      </c>
      <c r="E60" s="125" t="str">
        <f>IF(OR('入力シート(給与)'!$J65="", '入力シート(給与)'!$J65=0), "", '入力シート(給与)'!$J65)</f>
        <v/>
      </c>
      <c r="F60" s="126" t="str">
        <f t="array" ref="F60">IFERROR(IF(INDEX('入力シート(賞与)'!$G:$G, MATCH(1,  ('入力シート(賞与)'!$E:$E=$D60) * ('入力シート(賞与)'!$C:$C=$C60), 0))="",  "",  INDEX('入力シート(賞与)'!$G:$G, MATCH(1,  ('入力シート(賞与)'!$E:$E=$D60) * ('入力シート(賞与)'!$C:$C=$C60), 0))), "")</f>
        <v/>
      </c>
      <c r="G60" s="110" t="str">
        <f t="shared" si="7"/>
        <v/>
      </c>
      <c r="H60" s="119" t="str">
        <f t="shared" si="1"/>
        <v/>
      </c>
      <c r="I60" s="135" t="str">
        <f t="shared" si="2"/>
        <v/>
      </c>
      <c r="J60" s="110" t="str">
        <f t="shared" si="3"/>
        <v/>
      </c>
      <c r="K60" s="135" t="str">
        <f t="shared" si="4"/>
        <v/>
      </c>
      <c r="L60" s="110" t="str">
        <f t="array" ref="L60">IF($D60="", "", IFERROR(INDEX('入力シート(給与)'!$T:$T, MATCH(1, ('入力シート(給与)'!$E:$E=$D60) * ('入力シート(給与)'!$C:$C=$C60), 0)), ""))</f>
        <v/>
      </c>
      <c r="M60" s="130" t="str">
        <f t="shared" si="5"/>
        <v/>
      </c>
      <c r="N60" s="110" t="str">
        <f t="array" ref="N60">IF($D60="", "", IFERROR(INDEX('入力シート(賞与)'!$O:$O, MATCH(1, ('入力シート(賞与)'!$E:$E=$D60) * ('入力シート(賞与)'!$C:$C=$C60), 0)), ""))</f>
        <v/>
      </c>
      <c r="O60" s="120" t="str">
        <f t="shared" si="6"/>
        <v/>
      </c>
    </row>
    <row r="61" spans="2:15">
      <c r="B61" s="109">
        <v>56</v>
      </c>
      <c r="C61" s="111" t="str">
        <f>IF('入力シート(給与)'!$C66="","",'入力シート(給与)'!$C66)</f>
        <v/>
      </c>
      <c r="D61" s="118" t="str">
        <f>IF('入力シート(給与)'!$E66="","",'入力シート(給与)'!$E66)</f>
        <v/>
      </c>
      <c r="E61" s="125" t="str">
        <f>IF(OR('入力シート(給与)'!$J66="", '入力シート(給与)'!$J66=0), "", '入力シート(給与)'!$J66)</f>
        <v/>
      </c>
      <c r="F61" s="126" t="str">
        <f t="array" ref="F61">IFERROR(IF(INDEX('入力シート(賞与)'!$G:$G, MATCH(1,  ('入力シート(賞与)'!$E:$E=$D61) * ('入力シート(賞与)'!$C:$C=$C61), 0))="",  "",  INDEX('入力シート(賞与)'!$G:$G, MATCH(1,  ('入力シート(賞与)'!$E:$E=$D61) * ('入力シート(賞与)'!$C:$C=$C61), 0))), "")</f>
        <v/>
      </c>
      <c r="G61" s="110" t="str">
        <f t="shared" si="7"/>
        <v/>
      </c>
      <c r="H61" s="119" t="str">
        <f t="shared" si="1"/>
        <v/>
      </c>
      <c r="I61" s="135" t="str">
        <f t="shared" si="2"/>
        <v/>
      </c>
      <c r="J61" s="110" t="str">
        <f t="shared" si="3"/>
        <v/>
      </c>
      <c r="K61" s="135" t="str">
        <f t="shared" si="4"/>
        <v/>
      </c>
      <c r="L61" s="110" t="str">
        <f t="array" ref="L61">IF($D61="", "", IFERROR(INDEX('入力シート(給与)'!$T:$T, MATCH(1, ('入力シート(給与)'!$E:$E=$D61) * ('入力シート(給与)'!$C:$C=$C61), 0)), ""))</f>
        <v/>
      </c>
      <c r="M61" s="130" t="str">
        <f t="shared" si="5"/>
        <v/>
      </c>
      <c r="N61" s="110" t="str">
        <f t="array" ref="N61">IF($D61="", "", IFERROR(INDEX('入力シート(賞与)'!$O:$O, MATCH(1, ('入力シート(賞与)'!$E:$E=$D61) * ('入力シート(賞与)'!$C:$C=$C61), 0)), ""))</f>
        <v/>
      </c>
      <c r="O61" s="120" t="str">
        <f t="shared" si="6"/>
        <v/>
      </c>
    </row>
    <row r="62" spans="2:15">
      <c r="B62" s="109">
        <v>57</v>
      </c>
      <c r="C62" s="111" t="str">
        <f>IF('入力シート(給与)'!$C67="","",'入力シート(給与)'!$C67)</f>
        <v/>
      </c>
      <c r="D62" s="118" t="str">
        <f>IF('入力シート(給与)'!$E67="","",'入力シート(給与)'!$E67)</f>
        <v/>
      </c>
      <c r="E62" s="125" t="str">
        <f>IF(OR('入力シート(給与)'!$J67="", '入力シート(給与)'!$J67=0), "", '入力シート(給与)'!$J67)</f>
        <v/>
      </c>
      <c r="F62" s="126" t="str">
        <f t="array" ref="F62">IFERROR(IF(INDEX('入力シート(賞与)'!$G:$G, MATCH(1,  ('入力シート(賞与)'!$E:$E=$D62) * ('入力シート(賞与)'!$C:$C=$C62), 0))="",  "",  INDEX('入力シート(賞与)'!$G:$G, MATCH(1,  ('入力シート(賞与)'!$E:$E=$D62) * ('入力シート(賞与)'!$C:$C=$C62), 0))), "")</f>
        <v/>
      </c>
      <c r="G62" s="110" t="str">
        <f t="shared" si="7"/>
        <v/>
      </c>
      <c r="H62" s="119" t="str">
        <f t="shared" si="1"/>
        <v/>
      </c>
      <c r="I62" s="135" t="str">
        <f t="shared" si="2"/>
        <v/>
      </c>
      <c r="J62" s="110" t="str">
        <f t="shared" si="3"/>
        <v/>
      </c>
      <c r="K62" s="135" t="str">
        <f t="shared" si="4"/>
        <v/>
      </c>
      <c r="L62" s="110" t="str">
        <f t="array" ref="L62">IF($D62="", "", IFERROR(INDEX('入力シート(給与)'!$T:$T, MATCH(1, ('入力シート(給与)'!$E:$E=$D62) * ('入力シート(給与)'!$C:$C=$C62), 0)), ""))</f>
        <v/>
      </c>
      <c r="M62" s="130" t="str">
        <f t="shared" si="5"/>
        <v/>
      </c>
      <c r="N62" s="110" t="str">
        <f t="array" ref="N62">IF($D62="", "", IFERROR(INDEX('入力シート(賞与)'!$O:$O, MATCH(1, ('入力シート(賞与)'!$E:$E=$D62) * ('入力シート(賞与)'!$C:$C=$C62), 0)), ""))</f>
        <v/>
      </c>
      <c r="O62" s="120" t="str">
        <f t="shared" si="6"/>
        <v/>
      </c>
    </row>
    <row r="63" spans="2:15">
      <c r="B63" s="109">
        <v>58</v>
      </c>
      <c r="C63" s="111" t="str">
        <f>IF('入力シート(給与)'!$C68="","",'入力シート(給与)'!$C68)</f>
        <v/>
      </c>
      <c r="D63" s="118" t="str">
        <f>IF('入力シート(給与)'!$E68="","",'入力シート(給与)'!$E68)</f>
        <v/>
      </c>
      <c r="E63" s="125" t="str">
        <f>IF(OR('入力シート(給与)'!$J68="", '入力シート(給与)'!$J68=0), "", '入力シート(給与)'!$J68)</f>
        <v/>
      </c>
      <c r="F63" s="126" t="str">
        <f t="array" ref="F63">IFERROR(IF(INDEX('入力シート(賞与)'!$G:$G, MATCH(1,  ('入力シート(賞与)'!$E:$E=$D63) * ('入力シート(賞与)'!$C:$C=$C63), 0))="",  "",  INDEX('入力シート(賞与)'!$G:$G, MATCH(1,  ('入力シート(賞与)'!$E:$E=$D63) * ('入力シート(賞与)'!$C:$C=$C63), 0))), "")</f>
        <v/>
      </c>
      <c r="G63" s="110" t="str">
        <f t="shared" si="7"/>
        <v/>
      </c>
      <c r="H63" s="119" t="str">
        <f t="shared" si="1"/>
        <v/>
      </c>
      <c r="I63" s="135" t="str">
        <f t="shared" si="2"/>
        <v/>
      </c>
      <c r="J63" s="110" t="str">
        <f t="shared" si="3"/>
        <v/>
      </c>
      <c r="K63" s="135" t="str">
        <f t="shared" si="4"/>
        <v/>
      </c>
      <c r="L63" s="110" t="str">
        <f t="array" ref="L63">IF($D63="", "", IFERROR(INDEX('入力シート(給与)'!$T:$T, MATCH(1, ('入力シート(給与)'!$E:$E=$D63) * ('入力シート(給与)'!$C:$C=$C63), 0)), ""))</f>
        <v/>
      </c>
      <c r="M63" s="130" t="str">
        <f t="shared" si="5"/>
        <v/>
      </c>
      <c r="N63" s="110" t="str">
        <f t="array" ref="N63">IF($D63="", "", IFERROR(INDEX('入力シート(賞与)'!$O:$O, MATCH(1, ('入力シート(賞与)'!$E:$E=$D63) * ('入力シート(賞与)'!$C:$C=$C63), 0)), ""))</f>
        <v/>
      </c>
      <c r="O63" s="120" t="str">
        <f t="shared" si="6"/>
        <v/>
      </c>
    </row>
    <row r="64" spans="2:15">
      <c r="B64" s="109">
        <v>59</v>
      </c>
      <c r="C64" s="111" t="str">
        <f>IF('入力シート(給与)'!$C69="","",'入力シート(給与)'!$C69)</f>
        <v/>
      </c>
      <c r="D64" s="118" t="str">
        <f>IF('入力シート(給与)'!$E69="","",'入力シート(給与)'!$E69)</f>
        <v/>
      </c>
      <c r="E64" s="125" t="str">
        <f>IF(OR('入力シート(給与)'!$J69="", '入力シート(給与)'!$J69=0), "", '入力シート(給与)'!$J69)</f>
        <v/>
      </c>
      <c r="F64" s="126" t="str">
        <f t="array" ref="F64">IFERROR(IF(INDEX('入力シート(賞与)'!$G:$G, MATCH(1,  ('入力シート(賞与)'!$E:$E=$D64) * ('入力シート(賞与)'!$C:$C=$C64), 0))="",  "",  INDEX('入力シート(賞与)'!$G:$G, MATCH(1,  ('入力シート(賞与)'!$E:$E=$D64) * ('入力シート(賞与)'!$C:$C=$C64), 0))), "")</f>
        <v/>
      </c>
      <c r="G64" s="110" t="str">
        <f t="shared" si="7"/>
        <v/>
      </c>
      <c r="H64" s="119" t="str">
        <f t="shared" si="1"/>
        <v/>
      </c>
      <c r="I64" s="135" t="str">
        <f t="shared" si="2"/>
        <v/>
      </c>
      <c r="J64" s="110" t="str">
        <f t="shared" si="3"/>
        <v/>
      </c>
      <c r="K64" s="135" t="str">
        <f t="shared" si="4"/>
        <v/>
      </c>
      <c r="L64" s="110" t="str">
        <f t="array" ref="L64">IF($D64="", "", IFERROR(INDEX('入力シート(給与)'!$T:$T, MATCH(1, ('入力シート(給与)'!$E:$E=$D64) * ('入力シート(給与)'!$C:$C=$C64), 0)), ""))</f>
        <v/>
      </c>
      <c r="M64" s="130" t="str">
        <f t="shared" si="5"/>
        <v/>
      </c>
      <c r="N64" s="110" t="str">
        <f t="array" ref="N64">IF($D64="", "", IFERROR(INDEX('入力シート(賞与)'!$O:$O, MATCH(1, ('入力シート(賞与)'!$E:$E=$D64) * ('入力シート(賞与)'!$C:$C=$C64), 0)), ""))</f>
        <v/>
      </c>
      <c r="O64" s="120" t="str">
        <f t="shared" si="6"/>
        <v/>
      </c>
    </row>
    <row r="65" spans="2:15" ht="16.5" thickBot="1">
      <c r="B65" s="114">
        <v>60</v>
      </c>
      <c r="C65" s="121" t="str">
        <f>IF('入力シート(給与)'!$C70="","",'入力シート(給与)'!$C70)</f>
        <v/>
      </c>
      <c r="D65" s="118" t="str">
        <f>IF('入力シート(給与)'!$E70="","",'入力シート(給与)'!$E70)</f>
        <v/>
      </c>
      <c r="E65" s="129" t="str">
        <f>IF(OR('入力シート(給与)'!$J70="", '入力シート(給与)'!$J70=0), "", '入力シート(給与)'!$J70)</f>
        <v/>
      </c>
      <c r="F65" s="137" t="str">
        <f t="array" ref="F65">IFERROR(IF(INDEX('入力シート(賞与)'!$G:$G, MATCH(1,  ('入力シート(賞与)'!$E:$E=$D65) * ('入力シート(賞与)'!$C:$C=$C65), 0))="",  "",  INDEX('入力シート(賞与)'!$G:$G, MATCH(1,  ('入力シート(賞与)'!$E:$E=$D65) * ('入力シート(賞与)'!$C:$C=$C65), 0))), "")</f>
        <v/>
      </c>
      <c r="G65" s="110" t="str">
        <f t="shared" si="7"/>
        <v/>
      </c>
      <c r="H65" s="119" t="str">
        <f t="shared" si="1"/>
        <v/>
      </c>
      <c r="I65" s="135" t="str">
        <f t="shared" si="2"/>
        <v/>
      </c>
      <c r="J65" s="110" t="str">
        <f t="shared" si="3"/>
        <v/>
      </c>
      <c r="K65" s="136" t="str">
        <f t="shared" si="4"/>
        <v/>
      </c>
      <c r="L65" s="138" t="str">
        <f t="array" ref="L65">IF($D65="", "", IFERROR(INDEX('入力シート(給与)'!$T:$T, MATCH(1, ('入力シート(給与)'!$E:$E=$D65) * ('入力シート(給与)'!$C:$C=$C65), 0)), ""))</f>
        <v/>
      </c>
      <c r="M65" s="131" t="str">
        <f t="shared" si="5"/>
        <v/>
      </c>
      <c r="N65" s="139" t="str">
        <f t="array" ref="N65">IF($D65="", "", IFERROR(INDEX('入力シート(賞与)'!$O:$O, MATCH(1, ('入力シート(賞与)'!$E:$E=$D65) * ('入力シート(賞与)'!$C:$C=$C65), 0)), ""))</f>
        <v/>
      </c>
      <c r="O65" s="124" t="str">
        <f t="shared" si="6"/>
        <v/>
      </c>
    </row>
    <row r="66" spans="2:15">
      <c r="C66" s="111"/>
      <c r="D66" s="122"/>
      <c r="E66" s="110"/>
      <c r="F66" s="110"/>
      <c r="G66" s="123"/>
      <c r="H66" s="123"/>
      <c r="I66" s="123"/>
      <c r="J66" s="123"/>
      <c r="K66" s="110"/>
      <c r="L66" s="110"/>
      <c r="M66" s="130"/>
      <c r="N66" s="110"/>
      <c r="O66" s="110"/>
    </row>
  </sheetData>
  <sheetProtection sheet="1" objects="1" scenarios="1"/>
  <mergeCells count="3">
    <mergeCell ref="A2:P2"/>
    <mergeCell ref="H4:N4"/>
    <mergeCell ref="B4:G4"/>
  </mergeCells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masahide.fukumoto</cp:lastModifiedBy>
  <cp:revision/>
  <dcterms:created xsi:type="dcterms:W3CDTF">2025-03-05T09:13:05Z</dcterms:created>
  <dcterms:modified xsi:type="dcterms:W3CDTF">2025-05-22T00:26:10Z</dcterms:modified>
  <cp:category/>
  <cp:contentStatus/>
</cp:coreProperties>
</file>