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6"/>
  <workbookPr/>
  <mc:AlternateContent xmlns:mc="http://schemas.openxmlformats.org/markup-compatibility/2006">
    <mc:Choice Requires="x15">
      <x15ac:absPath xmlns:x15ac="http://schemas.microsoft.com/office/spreadsheetml/2010/11/ac" url="C:\Users\user\Downloads\0411_短期入所修正\08_求人情報発信費\"/>
    </mc:Choice>
  </mc:AlternateContent>
  <xr:revisionPtr revIDLastSave="34" documentId="13_ncr:1_{CC0BC257-5C1B-498C-ABEC-2DC79887FB42}" xr6:coauthVersionLast="47" xr6:coauthVersionMax="47" xr10:uidLastSave="{C9B2B571-5BF8-4231-B14A-2EFEE9C09A45}"/>
  <bookViews>
    <workbookView xWindow="0" yWindow="0" windowWidth="20490" windowHeight="6705" tabRatio="978" firstSheet="2" activeTab="5" xr2:uid="{00000000-000D-0000-FFFF-FFFF00000000}"/>
  </bookViews>
  <sheets>
    <sheet name="&lt;見本&gt;入力シート" sheetId="25" r:id="rId1"/>
    <sheet name="入力シート" sheetId="2" r:id="rId2"/>
    <sheet name="実績報告書" sheetId="19" r:id="rId3"/>
    <sheet name="別紙（実施・経費報告書）" sheetId="3" r:id="rId4"/>
    <sheet name="請求書" sheetId="21" r:id="rId5"/>
    <sheet name="検収調書A（求人情報発信費）" sheetId="24" r:id="rId6"/>
    <sheet name="検収調書B（職業紹介手数料）" sheetId="26" r:id="rId7"/>
  </sheets>
  <definedNames>
    <definedName name="_xlnm._FilterDatabase" localSheetId="0" hidden="1">'&lt;見本&gt;入力シート'!$B$15:$S$36</definedName>
    <definedName name="_xlnm._FilterDatabase" localSheetId="1" hidden="1">入力シート!$B$15:$S$36</definedName>
    <definedName name="_xlnm.Print_Area" localSheetId="0">'&lt;見本&gt;入力シート'!$A$1:$BP$83</definedName>
    <definedName name="_xlnm.Print_Area" localSheetId="5">'検収調書A（求人情報発信費）'!$A$1:$AD$62</definedName>
    <definedName name="_xlnm.Print_Area" localSheetId="6">'検収調書B（職業紹介手数料）'!$B$1:$AI$56</definedName>
    <definedName name="_xlnm.Print_Area" localSheetId="2">実績報告書!$A$1:$AI$32</definedName>
    <definedName name="_xlnm.Print_Area" localSheetId="4">請求書!$A$1:$AI$41</definedName>
    <definedName name="_xlnm.Print_Area" localSheetId="1">入力シート!$A$1:$BP$83</definedName>
    <definedName name="_xlnm.Print_Area" localSheetId="3">'別紙（実施・経費報告書）'!$A$1:$AU$68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 i="3" l="1"/>
  <c r="C22" i="24" l="1"/>
  <c r="AE8" i="3" l="1"/>
  <c r="AE9" i="3"/>
  <c r="AE10" i="3"/>
  <c r="AE11" i="3"/>
  <c r="AE12" i="3"/>
  <c r="AE13" i="3"/>
  <c r="AE14" i="3"/>
  <c r="AE15" i="3"/>
  <c r="AE16" i="3"/>
  <c r="AE7" i="3"/>
  <c r="B38" i="24"/>
  <c r="B39" i="24"/>
  <c r="B40" i="24"/>
  <c r="B41" i="24"/>
  <c r="B42" i="24"/>
  <c r="B43" i="24"/>
  <c r="B44" i="24"/>
  <c r="B45" i="24"/>
  <c r="B46" i="24"/>
  <c r="B37" i="24"/>
  <c r="C38" i="24"/>
  <c r="C39" i="24"/>
  <c r="C40" i="24"/>
  <c r="C41" i="24"/>
  <c r="C42" i="24"/>
  <c r="C43" i="24"/>
  <c r="C44" i="24"/>
  <c r="C45" i="24"/>
  <c r="C46" i="24"/>
  <c r="C37" i="24"/>
  <c r="B26" i="24"/>
  <c r="B27" i="24"/>
  <c r="B28" i="24"/>
  <c r="B29" i="24"/>
  <c r="B30" i="24"/>
  <c r="B31" i="24"/>
  <c r="B32" i="24"/>
  <c r="B33" i="24"/>
  <c r="B34" i="24"/>
  <c r="B25" i="24"/>
  <c r="C26" i="24"/>
  <c r="C27" i="24"/>
  <c r="C28" i="24"/>
  <c r="C29" i="24"/>
  <c r="C30" i="24"/>
  <c r="C31" i="24"/>
  <c r="C32" i="24"/>
  <c r="C33" i="24"/>
  <c r="C34" i="24"/>
  <c r="C25" i="24"/>
  <c r="W8" i="24"/>
  <c r="W9" i="24"/>
  <c r="W10" i="24"/>
  <c r="W11" i="24"/>
  <c r="W12" i="24"/>
  <c r="W13" i="24"/>
  <c r="W14" i="24"/>
  <c r="W15" i="24"/>
  <c r="W16" i="24"/>
  <c r="R8" i="24"/>
  <c r="R9" i="24"/>
  <c r="R10" i="24"/>
  <c r="R11" i="24"/>
  <c r="R12" i="24"/>
  <c r="R13" i="24"/>
  <c r="R14" i="24"/>
  <c r="R15" i="24"/>
  <c r="R16" i="24"/>
  <c r="W7" i="24"/>
  <c r="R7" i="24"/>
  <c r="C8" i="24"/>
  <c r="C9" i="24"/>
  <c r="C10" i="24"/>
  <c r="C11" i="24"/>
  <c r="C12" i="24"/>
  <c r="C13" i="24"/>
  <c r="C14" i="24"/>
  <c r="C15" i="24"/>
  <c r="C16" i="24"/>
  <c r="C7" i="24"/>
  <c r="B8" i="24"/>
  <c r="B9" i="24"/>
  <c r="B10" i="24"/>
  <c r="B11" i="24"/>
  <c r="B12" i="24"/>
  <c r="B13" i="24"/>
  <c r="B14" i="24"/>
  <c r="B15" i="24"/>
  <c r="B16" i="24"/>
  <c r="B7" i="24"/>
  <c r="X55" i="24"/>
  <c r="X53" i="24"/>
  <c r="J55" i="24"/>
  <c r="J53" i="24"/>
  <c r="C51" i="24"/>
  <c r="AH62" i="2" l="1"/>
  <c r="AQ62" i="2" s="1"/>
  <c r="AH61" i="2"/>
  <c r="AQ61" i="2" s="1"/>
  <c r="AH60" i="2"/>
  <c r="AQ60" i="2" s="1"/>
  <c r="AH59" i="2"/>
  <c r="AQ59" i="2" s="1"/>
  <c r="AH58" i="2"/>
  <c r="AQ58" i="2" s="1"/>
  <c r="AH57" i="2"/>
  <c r="AQ57" i="2" s="1"/>
  <c r="AH56" i="2"/>
  <c r="AQ56" i="2" s="1"/>
  <c r="AH55" i="2"/>
  <c r="AQ55" i="2" s="1"/>
  <c r="AH54" i="2"/>
  <c r="AQ54" i="2" s="1"/>
  <c r="AH53" i="2"/>
  <c r="AQ53" i="2" s="1"/>
  <c r="AH62" i="25"/>
  <c r="AK62" i="25" s="1"/>
  <c r="AN62" i="25" s="1"/>
  <c r="AH61" i="25"/>
  <c r="AK61" i="25" s="1"/>
  <c r="AN61" i="25" s="1"/>
  <c r="AH60" i="25"/>
  <c r="AK60" i="25" s="1"/>
  <c r="AN60" i="25" s="1"/>
  <c r="AH59" i="25"/>
  <c r="AK59" i="25" s="1"/>
  <c r="AN59" i="25" s="1"/>
  <c r="AH58" i="25"/>
  <c r="AK58" i="25" s="1"/>
  <c r="AN58" i="25" s="1"/>
  <c r="AH57" i="25"/>
  <c r="AH56" i="25"/>
  <c r="AK56" i="25" s="1"/>
  <c r="AN56" i="25" s="1"/>
  <c r="AH55" i="25"/>
  <c r="AK55" i="25" s="1"/>
  <c r="AN55" i="25" s="1"/>
  <c r="AH54" i="25"/>
  <c r="AK54" i="25" s="1"/>
  <c r="AN54" i="25" s="1"/>
  <c r="AH53" i="25"/>
  <c r="AK53" i="25" s="1"/>
  <c r="AN53" i="25" s="1"/>
  <c r="AK57" i="25" l="1"/>
  <c r="AN57" i="25" s="1"/>
  <c r="AQ57" i="25"/>
  <c r="AQ55" i="25"/>
  <c r="AQ61" i="25"/>
  <c r="AQ59" i="25"/>
  <c r="AQ60" i="25"/>
  <c r="AQ56" i="25"/>
  <c r="AQ62" i="25"/>
  <c r="AQ58" i="25"/>
  <c r="AQ53" i="25"/>
  <c r="AQ54" i="25"/>
  <c r="AK53" i="2"/>
  <c r="AN53" i="2" s="1"/>
  <c r="AK54" i="2"/>
  <c r="AN54" i="2" s="1"/>
  <c r="AK55" i="2"/>
  <c r="AN55" i="2" s="1"/>
  <c r="AK56" i="2"/>
  <c r="AN56" i="2" s="1"/>
  <c r="AK57" i="2"/>
  <c r="AN57" i="2" s="1"/>
  <c r="AK58" i="2"/>
  <c r="AN58" i="2" s="1"/>
  <c r="AK59" i="2"/>
  <c r="AN59" i="2" s="1"/>
  <c r="AK60" i="2"/>
  <c r="AN60" i="2" s="1"/>
  <c r="AK61" i="2"/>
  <c r="AN61" i="2" s="1"/>
  <c r="AK62" i="2"/>
  <c r="AN62" i="2" s="1"/>
  <c r="F26" i="26" l="1"/>
  <c r="X49" i="26"/>
  <c r="X47" i="26"/>
  <c r="J49" i="26"/>
  <c r="J47" i="26"/>
  <c r="F74" i="2"/>
  <c r="D45" i="26" s="1"/>
  <c r="F74" i="25"/>
  <c r="AN12" i="26" l="1"/>
  <c r="AJ12" i="26" s="1"/>
  <c r="AN13" i="26"/>
  <c r="AJ13" i="26" s="1"/>
  <c r="AN14" i="26"/>
  <c r="AJ14" i="26" s="1"/>
  <c r="AN15" i="26"/>
  <c r="AJ15" i="26" s="1"/>
  <c r="AN16" i="26"/>
  <c r="AJ16" i="26" s="1"/>
  <c r="AN17" i="26"/>
  <c r="AJ17" i="26" s="1"/>
  <c r="AN18" i="26"/>
  <c r="AJ18" i="26" s="1"/>
  <c r="AN19" i="26"/>
  <c r="AJ19" i="26" s="1"/>
  <c r="AN20" i="26"/>
  <c r="AJ20" i="26" s="1"/>
  <c r="AN11" i="26"/>
  <c r="AJ11" i="26" s="1"/>
  <c r="K12" i="26"/>
  <c r="K13" i="26"/>
  <c r="K14" i="26"/>
  <c r="K15" i="26"/>
  <c r="K16" i="26"/>
  <c r="K17" i="26"/>
  <c r="K18" i="26"/>
  <c r="K19" i="26"/>
  <c r="K20" i="26"/>
  <c r="K11" i="26"/>
  <c r="E11" i="26"/>
  <c r="D11" i="26" s="1"/>
  <c r="E29" i="26" s="1"/>
  <c r="G29" i="26" s="1"/>
  <c r="E12" i="26"/>
  <c r="D12" i="26" s="1"/>
  <c r="E30" i="26" s="1"/>
  <c r="G30" i="26" s="1"/>
  <c r="E13" i="26"/>
  <c r="D13" i="26" s="1"/>
  <c r="E31" i="26" s="1"/>
  <c r="G31" i="26" s="1"/>
  <c r="E14" i="26"/>
  <c r="D14" i="26" s="1"/>
  <c r="E32" i="26" s="1"/>
  <c r="G32" i="26" s="1"/>
  <c r="E15" i="26"/>
  <c r="D15" i="26" s="1"/>
  <c r="E33" i="26" s="1"/>
  <c r="G33" i="26" s="1"/>
  <c r="E16" i="26"/>
  <c r="D16" i="26" s="1"/>
  <c r="E34" i="26" s="1"/>
  <c r="G34" i="26" s="1"/>
  <c r="E17" i="26"/>
  <c r="D17" i="26" s="1"/>
  <c r="E35" i="26" s="1"/>
  <c r="G35" i="26" s="1"/>
  <c r="E18" i="26"/>
  <c r="D18" i="26" s="1"/>
  <c r="E36" i="26" s="1"/>
  <c r="G36" i="26" s="1"/>
  <c r="E19" i="26"/>
  <c r="D19" i="26" s="1"/>
  <c r="E37" i="26" s="1"/>
  <c r="G37" i="26" s="1"/>
  <c r="E20" i="26"/>
  <c r="D20" i="26" s="1"/>
  <c r="E38" i="26" s="1"/>
  <c r="G38" i="26" s="1"/>
  <c r="F23" i="26" l="1"/>
  <c r="V23" i="26"/>
  <c r="X26" i="2"/>
  <c r="AH19" i="3" l="1"/>
  <c r="AH20" i="3"/>
  <c r="AH21" i="3"/>
  <c r="AH22" i="3"/>
  <c r="AH23" i="3"/>
  <c r="AH24" i="3"/>
  <c r="AH25" i="3"/>
  <c r="AH26" i="3"/>
  <c r="AH27" i="3"/>
  <c r="AH18" i="3"/>
  <c r="AE19" i="3"/>
  <c r="AE20" i="3"/>
  <c r="AE21" i="3"/>
  <c r="AE22" i="3"/>
  <c r="AE23" i="3"/>
  <c r="AE24" i="3"/>
  <c r="AE25" i="3"/>
  <c r="AE26" i="3"/>
  <c r="AE27" i="3"/>
  <c r="AE18" i="3"/>
  <c r="P19" i="3" l="1"/>
  <c r="P20" i="3"/>
  <c r="P21" i="3"/>
  <c r="P22" i="3"/>
  <c r="P23" i="3"/>
  <c r="P24" i="3"/>
  <c r="P25" i="3"/>
  <c r="P26" i="3"/>
  <c r="P27" i="3"/>
  <c r="P18" i="3"/>
  <c r="L19" i="3"/>
  <c r="U19" i="3" s="1"/>
  <c r="L20" i="3"/>
  <c r="U20" i="3" s="1"/>
  <c r="L21" i="3"/>
  <c r="U21" i="3" s="1"/>
  <c r="L22" i="3"/>
  <c r="U22" i="3" s="1"/>
  <c r="L23" i="3"/>
  <c r="U23" i="3" s="1"/>
  <c r="L24" i="3"/>
  <c r="U24" i="3" s="1"/>
  <c r="L25" i="3"/>
  <c r="U25" i="3" s="1"/>
  <c r="L26" i="3"/>
  <c r="U26" i="3" s="1"/>
  <c r="L27" i="3"/>
  <c r="U27" i="3" s="1"/>
  <c r="L18" i="3"/>
  <c r="U18" i="3" s="1"/>
  <c r="C19" i="3"/>
  <c r="C20" i="3"/>
  <c r="C21" i="3"/>
  <c r="C22" i="3"/>
  <c r="C23" i="3"/>
  <c r="C24" i="3"/>
  <c r="C25" i="3"/>
  <c r="C26" i="3"/>
  <c r="C27" i="3"/>
  <c r="C18" i="3"/>
  <c r="T27" i="3" l="1"/>
  <c r="W27" i="3" s="1"/>
  <c r="T26" i="3"/>
  <c r="W26" i="3" s="1"/>
  <c r="T25" i="3"/>
  <c r="W25" i="3" s="1"/>
  <c r="T24" i="3"/>
  <c r="W24" i="3" s="1"/>
  <c r="T23" i="3"/>
  <c r="W23" i="3" s="1"/>
  <c r="T22" i="3"/>
  <c r="W22" i="3" s="1"/>
  <c r="T21" i="3"/>
  <c r="W21" i="3" s="1"/>
  <c r="T20" i="3"/>
  <c r="W20" i="3" s="1"/>
  <c r="T19" i="3"/>
  <c r="W19" i="3" s="1"/>
  <c r="T18" i="3"/>
  <c r="W18" i="3" s="1"/>
  <c r="W17" i="3" l="1"/>
  <c r="L50" i="3"/>
  <c r="AW49" i="25" l="1"/>
  <c r="AH49" i="25"/>
  <c r="AN49" i="25" s="1"/>
  <c r="AE49" i="25"/>
  <c r="AW48" i="25"/>
  <c r="AH48" i="25"/>
  <c r="AN48" i="25" s="1"/>
  <c r="AE48" i="25"/>
  <c r="AW47" i="25"/>
  <c r="AH47" i="25"/>
  <c r="AN47" i="25" s="1"/>
  <c r="AE47" i="25"/>
  <c r="AW46" i="25"/>
  <c r="AH46" i="25"/>
  <c r="AN46" i="25" s="1"/>
  <c r="AE46" i="25"/>
  <c r="AW45" i="25"/>
  <c r="AH45" i="25"/>
  <c r="AN45" i="25" s="1"/>
  <c r="AE45" i="25"/>
  <c r="AW44" i="25"/>
  <c r="AH44" i="25"/>
  <c r="AN44" i="25" s="1"/>
  <c r="AE44" i="25"/>
  <c r="AW43" i="25"/>
  <c r="AH43" i="25"/>
  <c r="AN43" i="25" s="1"/>
  <c r="AE43" i="25"/>
  <c r="AW42" i="25"/>
  <c r="AH42" i="25"/>
  <c r="AN42" i="25" s="1"/>
  <c r="AE42" i="25"/>
  <c r="AW41" i="25"/>
  <c r="AH41" i="25"/>
  <c r="AN41" i="25" s="1"/>
  <c r="AE41" i="25"/>
  <c r="AW40" i="25"/>
  <c r="AH40" i="25"/>
  <c r="AN40" i="25" s="1"/>
  <c r="AE40" i="25"/>
  <c r="C36" i="25"/>
  <c r="O35" i="25"/>
  <c r="O34" i="25"/>
  <c r="O33" i="25"/>
  <c r="O32" i="25"/>
  <c r="O31" i="25"/>
  <c r="O30" i="25"/>
  <c r="O29" i="25"/>
  <c r="O28" i="25"/>
  <c r="O27" i="25"/>
  <c r="X26" i="25"/>
  <c r="O26" i="25"/>
  <c r="O25" i="25"/>
  <c r="O24" i="25"/>
  <c r="O23" i="25"/>
  <c r="O22" i="25"/>
  <c r="O21" i="25"/>
  <c r="AA18" i="25" s="1"/>
  <c r="O20" i="25"/>
  <c r="O19" i="25"/>
  <c r="X18" i="25"/>
  <c r="O18" i="25"/>
  <c r="X17" i="25"/>
  <c r="O17" i="25"/>
  <c r="B17" i="25"/>
  <c r="B18" i="25" s="1"/>
  <c r="B19" i="25" s="1"/>
  <c r="B20" i="25" s="1"/>
  <c r="B21" i="25" s="1"/>
  <c r="B22" i="25" s="1"/>
  <c r="B23" i="25" s="1"/>
  <c r="B24" i="25" s="1"/>
  <c r="B25" i="25" s="1"/>
  <c r="B26" i="25" s="1"/>
  <c r="B27" i="25" s="1"/>
  <c r="B28" i="25" s="1"/>
  <c r="B29" i="25" s="1"/>
  <c r="B30" i="25" s="1"/>
  <c r="B31" i="25" s="1"/>
  <c r="B32" i="25" s="1"/>
  <c r="B33" i="25" s="1"/>
  <c r="B34" i="25" s="1"/>
  <c r="B35" i="25" s="1"/>
  <c r="X16" i="25"/>
  <c r="O16" i="25"/>
  <c r="AA17" i="25" l="1"/>
  <c r="O16" i="24"/>
  <c r="O15" i="24"/>
  <c r="O14" i="24"/>
  <c r="O13" i="24"/>
  <c r="O12" i="24"/>
  <c r="O11" i="24"/>
  <c r="O36" i="25"/>
  <c r="AA16" i="25"/>
  <c r="AZ40" i="25"/>
  <c r="AK40" i="25"/>
  <c r="AQ40" i="25" s="1"/>
  <c r="AZ41" i="25"/>
  <c r="AK41" i="25"/>
  <c r="AQ41" i="25" s="1"/>
  <c r="AK42" i="25"/>
  <c r="AQ42" i="25" s="1"/>
  <c r="AK43" i="25"/>
  <c r="AQ43" i="25" s="1"/>
  <c r="AK44" i="25"/>
  <c r="AQ44" i="25" s="1"/>
  <c r="AK45" i="25"/>
  <c r="AQ45" i="25" s="1"/>
  <c r="AK46" i="25"/>
  <c r="AQ46" i="25" s="1"/>
  <c r="AK47" i="25"/>
  <c r="AQ47" i="25" s="1"/>
  <c r="AK48" i="25"/>
  <c r="AQ48" i="25" s="1"/>
  <c r="AK49" i="25"/>
  <c r="AQ49" i="25" s="1"/>
  <c r="O8" i="24"/>
  <c r="O7" i="24"/>
  <c r="O9" i="24"/>
  <c r="AZ42" i="25"/>
  <c r="AZ43" i="25"/>
  <c r="AZ44" i="25"/>
  <c r="AZ45" i="25"/>
  <c r="AZ46" i="25"/>
  <c r="AZ47" i="25"/>
  <c r="AZ48" i="25"/>
  <c r="AZ49" i="25"/>
  <c r="O10" i="24"/>
  <c r="L39" i="3"/>
  <c r="L40" i="3"/>
  <c r="L41" i="3"/>
  <c r="L42" i="3"/>
  <c r="L43" i="3"/>
  <c r="L44" i="3"/>
  <c r="L45" i="3"/>
  <c r="L46" i="3"/>
  <c r="L47" i="3"/>
  <c r="L38" i="3"/>
  <c r="B39" i="3"/>
  <c r="B40" i="3"/>
  <c r="B41" i="3"/>
  <c r="B42" i="3"/>
  <c r="B43" i="3"/>
  <c r="B44" i="3"/>
  <c r="B45" i="3"/>
  <c r="B46" i="3"/>
  <c r="B47" i="3"/>
  <c r="B38" i="3"/>
  <c r="AW49" i="2"/>
  <c r="AH49" i="2"/>
  <c r="AN49" i="2" s="1"/>
  <c r="AE49" i="2"/>
  <c r="AZ49" i="2" s="1"/>
  <c r="AW48" i="2"/>
  <c r="AH48" i="2"/>
  <c r="AN48" i="2" s="1"/>
  <c r="AE48" i="2"/>
  <c r="AZ48" i="2" s="1"/>
  <c r="AW47" i="2"/>
  <c r="AH47" i="2"/>
  <c r="AN47" i="2" s="1"/>
  <c r="AE47" i="2"/>
  <c r="AZ47" i="2" s="1"/>
  <c r="AW46" i="2"/>
  <c r="AH46" i="2"/>
  <c r="AN46" i="2" s="1"/>
  <c r="AE46" i="2"/>
  <c r="AZ46" i="2" s="1"/>
  <c r="AW45" i="2"/>
  <c r="AH45" i="2"/>
  <c r="AN45" i="2" s="1"/>
  <c r="AE45" i="2"/>
  <c r="AZ45" i="2" s="1"/>
  <c r="AW44" i="2"/>
  <c r="AH44" i="2"/>
  <c r="AN44" i="2" s="1"/>
  <c r="AE44" i="2"/>
  <c r="AZ44" i="2" s="1"/>
  <c r="AW43" i="2"/>
  <c r="AH43" i="2"/>
  <c r="AN43" i="2" s="1"/>
  <c r="AE43" i="2"/>
  <c r="AZ43" i="2" s="1"/>
  <c r="AW42" i="2"/>
  <c r="AH42" i="2"/>
  <c r="AN42" i="2" s="1"/>
  <c r="AE42" i="2"/>
  <c r="AZ42" i="2" s="1"/>
  <c r="AW41" i="2"/>
  <c r="AH41" i="2"/>
  <c r="AN41" i="2" s="1"/>
  <c r="AE41" i="2"/>
  <c r="AZ41" i="2" s="1"/>
  <c r="AW40" i="2"/>
  <c r="AH40" i="2"/>
  <c r="AN40" i="2" s="1"/>
  <c r="AE40" i="2"/>
  <c r="AZ40" i="2" s="1"/>
  <c r="AK40" i="2" l="1"/>
  <c r="AF7" i="24" s="1"/>
  <c r="AK41" i="2"/>
  <c r="AF8" i="24" s="1"/>
  <c r="AK42" i="2"/>
  <c r="AF9" i="24" s="1"/>
  <c r="AK43" i="2"/>
  <c r="AF10" i="24" s="1"/>
  <c r="AK44" i="2"/>
  <c r="AF11" i="24" s="1"/>
  <c r="AK45" i="2"/>
  <c r="AF12" i="24" s="1"/>
  <c r="AK46" i="2"/>
  <c r="AF13" i="24" s="1"/>
  <c r="AK47" i="2"/>
  <c r="AF14" i="24" s="1"/>
  <c r="AK48" i="2"/>
  <c r="AF15" i="24" s="1"/>
  <c r="AK49" i="2"/>
  <c r="AF16" i="24" s="1"/>
  <c r="AQ47" i="2" l="1"/>
  <c r="AE14" i="24" s="1"/>
  <c r="AQ46" i="2"/>
  <c r="AE13" i="24" s="1"/>
  <c r="AQ45" i="2"/>
  <c r="AE12" i="24" s="1"/>
  <c r="AQ43" i="2"/>
  <c r="AE10" i="24" s="1"/>
  <c r="AQ48" i="2"/>
  <c r="AE15" i="24" s="1"/>
  <c r="AQ44" i="2"/>
  <c r="AE11" i="24" s="1"/>
  <c r="AQ49" i="2"/>
  <c r="AE16" i="24" s="1"/>
  <c r="AQ41" i="2"/>
  <c r="AE8" i="24" s="1"/>
  <c r="AQ42" i="2"/>
  <c r="AE9" i="24" s="1"/>
  <c r="AQ40" i="2"/>
  <c r="AE7" i="24" s="1"/>
  <c r="AO8" i="3"/>
  <c r="AO9" i="3"/>
  <c r="AO10" i="3"/>
  <c r="AO11" i="3"/>
  <c r="AO12" i="3"/>
  <c r="AO13" i="3"/>
  <c r="AO14" i="3"/>
  <c r="AO15" i="3"/>
  <c r="AO16" i="3"/>
  <c r="AO7" i="3"/>
  <c r="AH8" i="3"/>
  <c r="AH9" i="3"/>
  <c r="AH10" i="3"/>
  <c r="AH11" i="3"/>
  <c r="AH12" i="3"/>
  <c r="AH13" i="3"/>
  <c r="AH14" i="3"/>
  <c r="AH15" i="3"/>
  <c r="AH16" i="3"/>
  <c r="AH7" i="3"/>
  <c r="U8" i="3"/>
  <c r="U9" i="3"/>
  <c r="U10" i="3"/>
  <c r="U11" i="3"/>
  <c r="U12" i="3"/>
  <c r="U13" i="3"/>
  <c r="U14" i="3"/>
  <c r="U15" i="3"/>
  <c r="U16" i="3"/>
  <c r="U7" i="3"/>
  <c r="P8" i="3"/>
  <c r="T8" i="3" s="1"/>
  <c r="P9" i="3"/>
  <c r="T9" i="3" s="1"/>
  <c r="P10" i="3"/>
  <c r="T10" i="3" s="1"/>
  <c r="P11" i="3"/>
  <c r="T11" i="3" s="1"/>
  <c r="P12" i="3"/>
  <c r="T12" i="3" s="1"/>
  <c r="P13" i="3"/>
  <c r="T13" i="3" s="1"/>
  <c r="P14" i="3"/>
  <c r="T14" i="3" s="1"/>
  <c r="P15" i="3"/>
  <c r="T15" i="3" s="1"/>
  <c r="P16" i="3"/>
  <c r="T16" i="3" s="1"/>
  <c r="P7" i="3"/>
  <c r="T7" i="3" s="1"/>
  <c r="L8" i="3"/>
  <c r="L9" i="3"/>
  <c r="L10" i="3"/>
  <c r="L11" i="3"/>
  <c r="L12" i="3"/>
  <c r="L13" i="3"/>
  <c r="L14" i="3"/>
  <c r="L15" i="3"/>
  <c r="L16" i="3"/>
  <c r="L7" i="3"/>
  <c r="C8" i="3"/>
  <c r="C9" i="3"/>
  <c r="C10" i="3"/>
  <c r="C11" i="3"/>
  <c r="C12" i="3"/>
  <c r="C13" i="3"/>
  <c r="C14" i="3"/>
  <c r="C15" i="3"/>
  <c r="C16" i="3"/>
  <c r="L28" i="3" l="1"/>
  <c r="W15" i="3"/>
  <c r="W11" i="3"/>
  <c r="W14" i="3"/>
  <c r="W10" i="3"/>
  <c r="W13" i="3"/>
  <c r="W12" i="3"/>
  <c r="W16" i="3"/>
  <c r="U19" i="24"/>
  <c r="E19" i="24"/>
  <c r="W9" i="3"/>
  <c r="W8" i="3"/>
  <c r="W7" i="3"/>
  <c r="AC28" i="3" l="1"/>
  <c r="P58" i="3" s="1"/>
  <c r="Z2" i="19"/>
  <c r="U14" i="21" l="1"/>
  <c r="AN34" i="3"/>
  <c r="AQ32" i="3"/>
  <c r="X17" i="2"/>
  <c r="X18" i="2"/>
  <c r="N34" i="3" s="1"/>
  <c r="X16" i="2"/>
  <c r="C36" i="2"/>
  <c r="N32" i="3" s="1"/>
  <c r="T11" i="19"/>
  <c r="T9" i="19"/>
  <c r="T8" i="19"/>
  <c r="Z3" i="19"/>
  <c r="AB41" i="21"/>
  <c r="AB40" i="21"/>
  <c r="Q41" i="21"/>
  <c r="Q40" i="21"/>
  <c r="Q38" i="21"/>
  <c r="Q36" i="21"/>
  <c r="Z34" i="21"/>
  <c r="R34" i="21"/>
  <c r="Q32" i="21"/>
  <c r="Q31" i="21"/>
  <c r="Q29" i="21"/>
  <c r="Q28" i="21"/>
  <c r="U12" i="21"/>
  <c r="U11" i="21"/>
  <c r="O35" i="2" l="1"/>
  <c r="O34" i="2"/>
  <c r="O33" i="2"/>
  <c r="O32" i="2"/>
  <c r="O31" i="2"/>
  <c r="O30" i="2"/>
  <c r="O29" i="2"/>
  <c r="O28" i="2"/>
  <c r="O27" i="2"/>
  <c r="O26" i="2"/>
  <c r="O17" i="2" l="1"/>
  <c r="B17" i="2"/>
  <c r="B18" i="2" s="1"/>
  <c r="B19" i="2" s="1"/>
  <c r="B20" i="2" s="1"/>
  <c r="B21" i="2" s="1"/>
  <c r="B22" i="2" s="1"/>
  <c r="B23" i="2" s="1"/>
  <c r="B24" i="2" s="1"/>
  <c r="B25" i="2" s="1"/>
  <c r="B26" i="2" l="1"/>
  <c r="B27" i="2" s="1"/>
  <c r="B28" i="2" s="1"/>
  <c r="B29" i="2" s="1"/>
  <c r="B30" i="2" s="1"/>
  <c r="B31" i="2" s="1"/>
  <c r="B32" i="2" s="1"/>
  <c r="B33" i="2" s="1"/>
  <c r="B34" i="2" s="1"/>
  <c r="AM68" i="3"/>
  <c r="AH68" i="3"/>
  <c r="AH67" i="3"/>
  <c r="AM67" i="3"/>
  <c r="AD68" i="3"/>
  <c r="X68" i="3"/>
  <c r="J68" i="3"/>
  <c r="AD67" i="3"/>
  <c r="X67" i="3"/>
  <c r="J67" i="3"/>
  <c r="J65" i="3"/>
  <c r="J64" i="3"/>
  <c r="B35" i="2" l="1"/>
  <c r="AN33" i="3" l="1"/>
  <c r="AS33" i="3"/>
  <c r="C7" i="3"/>
  <c r="W6" i="3" l="1"/>
  <c r="AH56" i="3" l="1"/>
  <c r="W28" i="3"/>
  <c r="Q26" i="21" s="1"/>
  <c r="C33" i="3"/>
  <c r="T33" i="3"/>
  <c r="N33" i="3"/>
  <c r="O25" i="2"/>
  <c r="O24" i="2"/>
  <c r="O23" i="2"/>
  <c r="O22" i="2"/>
  <c r="O21" i="2"/>
  <c r="O20" i="2"/>
  <c r="O19" i="2"/>
  <c r="O18" i="2"/>
  <c r="O16" i="2"/>
  <c r="O25" i="19" l="1"/>
  <c r="AA16" i="2"/>
  <c r="AA17" i="2"/>
  <c r="AE33" i="3" s="1"/>
  <c r="AA18" i="2"/>
  <c r="Z34" i="3" s="1"/>
  <c r="O36" i="2"/>
  <c r="Z32" i="3" s="1"/>
  <c r="Z33" i="3" l="1"/>
  <c r="AA28" i="3"/>
  <c r="P57" i="3" l="1"/>
  <c r="O24" i="19"/>
  <c r="AH61" i="3"/>
  <c r="P56" i="3" l="1"/>
  <c r="P61" i="3" s="1"/>
  <c r="AM6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car_op1@d.frontier-di.co.jp</author>
  </authors>
  <commentList>
    <comment ref="G3" authorId="0" shapeId="0" xr:uid="{7898A508-04BB-43F2-BDD9-C223EFB08310}">
      <text>
        <r>
          <rPr>
            <b/>
            <sz val="9"/>
            <color indexed="81"/>
            <rFont val="游ゴシック"/>
            <family val="3"/>
            <charset val="128"/>
            <scheme val="minor"/>
          </rPr>
          <t>文書番号は申請事業者の文書番号になります。
なお、事業者が独自で文書番号を取得していない場合は、記載いただく必要はございません。</t>
        </r>
      </text>
    </comment>
    <comment ref="AG3" authorId="0" shapeId="0" xr:uid="{3E4FCF93-E51D-43CD-8842-D1F1AA2612E9}">
      <text>
        <r>
          <rPr>
            <b/>
            <sz val="9"/>
            <color indexed="81"/>
            <rFont val="游ゴシック"/>
            <family val="3"/>
            <charset val="128"/>
            <scheme val="minor"/>
          </rPr>
          <t>補助金受け取り口座に係る情報のご入力をお願いします。「個人口座へは原則送金不可」</t>
        </r>
      </text>
    </comment>
    <comment ref="T11" authorId="0" shapeId="0" xr:uid="{E01292AB-C64E-4B25-90DA-D8A68D83A672}">
      <text>
        <r>
          <rPr>
            <b/>
            <sz val="9"/>
            <color indexed="81"/>
            <rFont val="游ゴシック"/>
            <family val="3"/>
            <charset val="128"/>
            <scheme val="minor"/>
          </rPr>
          <t>基本的には税抜き申請としてください。</t>
        </r>
      </text>
    </comment>
    <comment ref="B14" authorId="0" shapeId="0" xr:uid="{C87EA60D-EE5B-406C-AC6D-B6AA68036FEE}">
      <text>
        <r>
          <rPr>
            <b/>
            <sz val="9"/>
            <color indexed="81"/>
            <rFont val="游ゴシック"/>
            <family val="3"/>
            <charset val="128"/>
            <scheme val="minor"/>
          </rPr>
          <t>今年度の4月からの受け入れ実績のご入力をお願いします。</t>
        </r>
      </text>
    </comment>
    <comment ref="U21" authorId="1" shapeId="0" xr:uid="{97ACE014-275A-4222-9F42-EF9061D9F520}">
      <text>
        <r>
          <rPr>
            <b/>
            <sz val="9"/>
            <color theme="1"/>
            <rFont val="游ゴシック"/>
            <family val="3"/>
            <charset val="128"/>
            <scheme val="minor"/>
          </rPr>
          <t>申請日以降且つ、年度内の受入見込み人数のご入力をお願いします。</t>
        </r>
      </text>
    </comment>
    <comment ref="AB39" authorId="0" shapeId="0" xr:uid="{91C0ED88-16CA-4C6E-A200-9FCB608B3017}">
      <text>
        <r>
          <rPr>
            <b/>
            <sz val="9"/>
            <color indexed="81"/>
            <rFont val="游ゴシック"/>
            <family val="3"/>
            <charset val="128"/>
            <scheme val="minor"/>
          </rPr>
          <t>数字のみ記入してください。</t>
        </r>
      </text>
    </comment>
    <comment ref="AT39" authorId="0" shapeId="0" xr:uid="{06B510A8-39E3-42D7-A5B2-EBF9DE1E3C59}">
      <text>
        <r>
          <rPr>
            <b/>
            <sz val="9"/>
            <color indexed="81"/>
            <rFont val="游ゴシック"/>
            <family val="3"/>
            <charset val="128"/>
            <scheme val="minor"/>
          </rPr>
          <t>日付を西暦で記入してください。
例）2024/1/1
→（表示）令和06年1月1日</t>
        </r>
      </text>
    </comment>
    <comment ref="M52" authorId="0" shapeId="0" xr:uid="{B319D3E1-934A-4782-A00F-360944667ECA}">
      <text>
        <r>
          <rPr>
            <b/>
            <sz val="9"/>
            <color indexed="81"/>
            <rFont val="游ゴシック"/>
            <family val="3"/>
            <charset val="128"/>
            <scheme val="minor"/>
          </rPr>
          <t>雇用契約書等の雇用開始日を西暦で記入してください。
例）2024/1/1→（表示）令和6年1月1日
※年度内（令和7年3月31日）に雇用していること</t>
        </r>
      </text>
    </comment>
    <comment ref="U52" authorId="0" shapeId="0" xr:uid="{46E7AE00-F071-4EF0-AB91-4D85FFBC12F0}">
      <text>
        <r>
          <rPr>
            <b/>
            <sz val="9"/>
            <color indexed="81"/>
            <rFont val="游ゴシック"/>
            <family val="3"/>
            <charset val="128"/>
            <scheme val="minor"/>
          </rPr>
          <t>数字のみ記入してください。</t>
        </r>
      </text>
    </comment>
    <comment ref="D53" authorId="0" shapeId="0" xr:uid="{CFC2303E-694D-481F-8601-0072559D9677}">
      <text>
        <r>
          <rPr>
            <b/>
            <sz val="9"/>
            <color indexed="81"/>
            <rFont val="MS P ゴシック"/>
            <family val="3"/>
            <charset val="128"/>
          </rPr>
          <t>雇</t>
        </r>
        <r>
          <rPr>
            <b/>
            <sz val="9"/>
            <color indexed="81"/>
            <rFont val="游ゴシック"/>
            <family val="3"/>
            <charset val="128"/>
            <scheme val="minor"/>
          </rPr>
          <t>用した対象職員の氏名をフルネームで記入してください。</t>
        </r>
      </text>
    </comment>
    <comment ref="F69" authorId="0" shapeId="0" xr:uid="{97A2698A-CC5D-4F2F-9994-98CB1D314E6D}">
      <text>
        <r>
          <rPr>
            <b/>
            <sz val="9"/>
            <color indexed="81"/>
            <rFont val="游ゴシック"/>
            <family val="3"/>
            <charset val="128"/>
            <scheme val="minor"/>
          </rPr>
          <t>求人情報発信費の職業情報掲載等の検収を行った日、検収員情報を記入してください。
検収日がない場合には、求人広告等申請に対しては、「掲載終了日」
パンフレット等の制作物に対しては、「納品日」を記入してください。
※複数申請がある場合は、一番最後の日付（掲載終了日、納品日）を記入してください。</t>
        </r>
      </text>
    </comment>
    <comment ref="F74" authorId="0" shapeId="0" xr:uid="{6060B92E-B9B0-4DD8-B873-8C3CECF83C73}">
      <text>
        <r>
          <rPr>
            <b/>
            <sz val="9"/>
            <color indexed="81"/>
            <rFont val="游ゴシック"/>
            <family val="3"/>
            <charset val="128"/>
            <scheme val="minor"/>
          </rPr>
          <t>職業紹介に係る検収員情報を記入してください。
※検収日は雇用開始日となるので自動反映されます。</t>
        </r>
      </text>
    </comment>
    <comment ref="B80" authorId="0" shapeId="0" xr:uid="{C46460D6-9D14-44FF-8972-C9CFF35913B4}">
      <text>
        <r>
          <rPr>
            <b/>
            <sz val="9"/>
            <color indexed="81"/>
            <rFont val="游ゴシック"/>
            <family val="3"/>
            <charset val="128"/>
            <scheme val="minor"/>
          </rPr>
          <t>郵便番号と住所を全てご入力ください。</t>
        </r>
      </text>
    </comment>
    <comment ref="K81" authorId="0" shapeId="0" xr:uid="{BBA28335-91B1-4E17-9DB9-2A3B675D60DE}">
      <text>
        <r>
          <rPr>
            <b/>
            <sz val="9"/>
            <color indexed="81"/>
            <rFont val="游ゴシック"/>
            <family val="3"/>
            <charset val="128"/>
            <scheme val="minor"/>
          </rPr>
          <t>所属がなければ施設名を記入してください。</t>
        </r>
      </text>
    </comment>
    <comment ref="B82" authorId="0" shapeId="0" xr:uid="{CC23B71A-625C-4D03-882D-CD9ABF4FBBFE}">
      <text>
        <r>
          <rPr>
            <b/>
            <sz val="9"/>
            <color indexed="81"/>
            <rFont val="游ゴシック"/>
            <family val="3"/>
            <charset val="128"/>
            <scheme val="minor"/>
          </rPr>
          <t>担当者が1名しかいない場合は1名のみご入力をお願いします。</t>
        </r>
      </text>
    </comment>
    <comment ref="P86" authorId="0" shapeId="0" xr:uid="{85593167-EA37-40D3-A5C8-286754A0E26E}">
      <text>
        <r>
          <rPr>
            <b/>
            <sz val="9"/>
            <color indexed="81"/>
            <rFont val="游ゴシック"/>
            <family val="3"/>
            <charset val="128"/>
            <scheme val="minor"/>
          </rPr>
          <t>メールアドレスではなく電話番号を記入してください。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car_op1@d.frontier-di.co.jp</author>
  </authors>
  <commentList>
    <comment ref="U21" authorId="0" shapeId="0" xr:uid="{0494A4AF-85E6-45C0-A357-8E2BC84837D7}">
      <text>
        <r>
          <rPr>
            <b/>
            <sz val="9"/>
            <color theme="1"/>
            <rFont val="游ゴシック"/>
            <family val="3"/>
            <charset val="128"/>
            <scheme val="minor"/>
          </rPr>
          <t>申請日以降且つ、年度内の受入見込み人数のご入力をお願いします。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17" authorId="0" shapeId="0" xr:uid="{10F4E300-3E6C-4837-86ED-D2BBC1ED4690}">
      <text>
        <r>
          <rPr>
            <b/>
            <sz val="11"/>
            <color theme="1"/>
            <rFont val="游ゴシック"/>
            <family val="3"/>
            <charset val="128"/>
            <scheme val="minor"/>
          </rPr>
          <t>交付決定時の日付を記載。
記載後は黄色着色を解除してください。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Z3" authorId="0" shapeId="0" xr:uid="{EF9C84A6-48FD-42BF-AD8B-BCFCA181E28A}">
      <text>
        <r>
          <rPr>
            <b/>
            <sz val="9"/>
            <color indexed="81"/>
            <rFont val="游ゴシック"/>
            <family val="3"/>
            <charset val="128"/>
            <scheme val="minor"/>
          </rPr>
          <t>空欄でお願い致します。</t>
        </r>
      </text>
    </comment>
  </commentList>
</comments>
</file>

<file path=xl/sharedStrings.xml><?xml version="1.0" encoding="utf-8"?>
<sst xmlns="http://schemas.openxmlformats.org/spreadsheetml/2006/main" count="455" uniqueCount="247">
  <si>
    <t>法人番号</t>
    <rPh sb="0" eb="2">
      <t>ホウジン</t>
    </rPh>
    <rPh sb="2" eb="4">
      <t>バンゴウ</t>
    </rPh>
    <phoneticPr fontId="6"/>
  </si>
  <si>
    <t>郵便番号</t>
    <rPh sb="0" eb="2">
      <t>ユウビン</t>
    </rPh>
    <rPh sb="2" eb="4">
      <t>バンゴウ</t>
    </rPh>
    <phoneticPr fontId="6"/>
  </si>
  <si>
    <t>100-8918</t>
  </si>
  <si>
    <t>文書番号</t>
    <rPh sb="0" eb="2">
      <t>ブンショ</t>
    </rPh>
    <rPh sb="2" eb="4">
      <t>バンゴウ</t>
    </rPh>
    <phoneticPr fontId="6"/>
  </si>
  <si>
    <t>受取人住所</t>
    <rPh sb="0" eb="2">
      <t>ウケトリ</t>
    </rPh>
    <rPh sb="2" eb="3">
      <t>ニン</t>
    </rPh>
    <rPh sb="3" eb="5">
      <t>ジュウショ</t>
    </rPh>
    <phoneticPr fontId="6"/>
  </si>
  <si>
    <t>住所</t>
    <rPh sb="0" eb="2">
      <t>ジュウショ</t>
    </rPh>
    <phoneticPr fontId="6"/>
  </si>
  <si>
    <t>東京都千代田区霞が関2-1-3</t>
    <rPh sb="0" eb="3">
      <t>トウキョウト</t>
    </rPh>
    <rPh sb="3" eb="7">
      <t>チヨダク</t>
    </rPh>
    <rPh sb="7" eb="8">
      <t>カスミ</t>
    </rPh>
    <rPh sb="9" eb="10">
      <t>セキ</t>
    </rPh>
    <phoneticPr fontId="6"/>
  </si>
  <si>
    <t>申請日</t>
    <rPh sb="0" eb="3">
      <t>シンセイビ</t>
    </rPh>
    <phoneticPr fontId="6"/>
  </si>
  <si>
    <t>ﾌﾘｶﾞﾅ</t>
  </si>
  <si>
    <t>ﾄｳｷｮｳﾄﾁﾖﾀﾞｸｶｽﾐｶﾞｾｷ</t>
  </si>
  <si>
    <t>東京都大田区</t>
    <rPh sb="0" eb="3">
      <t>トウキョウト</t>
    </rPh>
    <rPh sb="3" eb="6">
      <t>オオタク</t>
    </rPh>
    <phoneticPr fontId="6"/>
  </si>
  <si>
    <t>口座名義人</t>
    <rPh sb="0" eb="2">
      <t>コウザ</t>
    </rPh>
    <rPh sb="2" eb="5">
      <t>メイギニン</t>
    </rPh>
    <phoneticPr fontId="6"/>
  </si>
  <si>
    <t>氏名</t>
    <rPh sb="0" eb="2">
      <t>シメイ</t>
    </rPh>
    <phoneticPr fontId="6"/>
  </si>
  <si>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6"/>
  </si>
  <si>
    <t>事業者名(法人名含む)</t>
  </si>
  <si>
    <t>社会福祉法人国交会 自動車苑</t>
    <phoneticPr fontId="11"/>
  </si>
  <si>
    <t>ｼｬｶｲﾌｸｼﾎｳｼﾞﾝｺｯｺｳｶｲ ｼﾞﾄﾞｳｼｬｴﾝ ﾘｼﾞﾁｮｳ ｺｸﾄﾞ ﾀﾛｳ</t>
  </si>
  <si>
    <t>代表者名</t>
    <rPh sb="0" eb="3">
      <t>ダイヒョウシャ</t>
    </rPh>
    <rPh sb="3" eb="4">
      <t>メイ</t>
    </rPh>
    <phoneticPr fontId="6"/>
  </si>
  <si>
    <t>理事長　国土　太郎</t>
    <phoneticPr fontId="11"/>
  </si>
  <si>
    <t>振込先金融機関</t>
    <rPh sb="0" eb="3">
      <t>フリコミサキ</t>
    </rPh>
    <rPh sb="3" eb="5">
      <t>キンユウ</t>
    </rPh>
    <rPh sb="5" eb="7">
      <t>キカン</t>
    </rPh>
    <phoneticPr fontId="6"/>
  </si>
  <si>
    <t>国土交通銀行</t>
    <rPh sb="0" eb="2">
      <t>コクド</t>
    </rPh>
    <rPh sb="2" eb="4">
      <t>コウツウ</t>
    </rPh>
    <rPh sb="4" eb="6">
      <t>ギンコウ</t>
    </rPh>
    <phoneticPr fontId="11"/>
  </si>
  <si>
    <t>金融機関コード</t>
    <rPh sb="0" eb="4">
      <t>キンユウキカン</t>
    </rPh>
    <phoneticPr fontId="9"/>
  </si>
  <si>
    <t>0001</t>
    <phoneticPr fontId="6"/>
  </si>
  <si>
    <t>支店</t>
    <rPh sb="0" eb="2">
      <t>シテン</t>
    </rPh>
    <phoneticPr fontId="6"/>
  </si>
  <si>
    <t>霞ヶ関支店</t>
    <rPh sb="0" eb="3">
      <t>カスミガセキ</t>
    </rPh>
    <rPh sb="3" eb="5">
      <t>シテン</t>
    </rPh>
    <phoneticPr fontId="11"/>
  </si>
  <si>
    <t>支店コード</t>
    <rPh sb="0" eb="2">
      <t>シテン</t>
    </rPh>
    <phoneticPr fontId="9"/>
  </si>
  <si>
    <t>003</t>
    <phoneticPr fontId="6"/>
  </si>
  <si>
    <t>預金種別</t>
    <rPh sb="0" eb="2">
      <t>ヨキン</t>
    </rPh>
    <rPh sb="2" eb="4">
      <t>シュベツ</t>
    </rPh>
    <phoneticPr fontId="6"/>
  </si>
  <si>
    <t>普通預金</t>
    <rPh sb="0" eb="4">
      <t>フツウヨキン</t>
    </rPh>
    <phoneticPr fontId="6"/>
  </si>
  <si>
    <t>口座番号</t>
    <rPh sb="0" eb="2">
      <t>コウザ</t>
    </rPh>
    <rPh sb="2" eb="4">
      <t>バンゴウ</t>
    </rPh>
    <phoneticPr fontId="6"/>
  </si>
  <si>
    <t>0123456</t>
    <phoneticPr fontId="6"/>
  </si>
  <si>
    <t>税抜き申請・税込み申請の別</t>
    <rPh sb="0" eb="2">
      <t>ゼイヌ</t>
    </rPh>
    <rPh sb="3" eb="5">
      <t>シンセイ</t>
    </rPh>
    <rPh sb="6" eb="8">
      <t>ゼイコ</t>
    </rPh>
    <rPh sb="9" eb="11">
      <t>シンセイ</t>
    </rPh>
    <rPh sb="12" eb="13">
      <t>ベツ</t>
    </rPh>
    <phoneticPr fontId="6"/>
  </si>
  <si>
    <t>税抜き</t>
  </si>
  <si>
    <t>補助金又は自己負担以外での収入がある場合はその金額</t>
    <phoneticPr fontId="6"/>
  </si>
  <si>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6"/>
  </si>
  <si>
    <t>税込み</t>
  </si>
  <si>
    <t>在宅重度後遺障害者(利用者)の短期入所受入状況</t>
  </si>
  <si>
    <t>受入（利用）者</t>
    <rPh sb="0" eb="1">
      <t>ウ</t>
    </rPh>
    <rPh sb="1" eb="2">
      <t>イ</t>
    </rPh>
    <rPh sb="3" eb="5">
      <t>リヨウ</t>
    </rPh>
    <rPh sb="6" eb="7">
      <t>シャ</t>
    </rPh>
    <phoneticPr fontId="6"/>
  </si>
  <si>
    <t>受入（利用）開始日</t>
    <rPh sb="0" eb="2">
      <t>ウケイレ</t>
    </rPh>
    <rPh sb="3" eb="5">
      <t>リヨウ</t>
    </rPh>
    <rPh sb="6" eb="9">
      <t>カイシビ</t>
    </rPh>
    <phoneticPr fontId="6"/>
  </si>
  <si>
    <t>受入（利用）終了日</t>
    <rPh sb="0" eb="2">
      <t>ウケイレ</t>
    </rPh>
    <rPh sb="3" eb="5">
      <t>リヨウ</t>
    </rPh>
    <rPh sb="6" eb="9">
      <t>シュウリョウビ</t>
    </rPh>
    <phoneticPr fontId="6"/>
  </si>
  <si>
    <t>期間</t>
    <rPh sb="0" eb="2">
      <t>キカン</t>
    </rPh>
    <phoneticPr fontId="6"/>
  </si>
  <si>
    <t>区分</t>
    <rPh sb="0" eb="2">
      <t>クブン</t>
    </rPh>
    <phoneticPr fontId="6"/>
  </si>
  <si>
    <t>延べ人数</t>
    <rPh sb="0" eb="1">
      <t>ノ</t>
    </rPh>
    <rPh sb="2" eb="4">
      <t>ニンズウ</t>
    </rPh>
    <phoneticPr fontId="6"/>
  </si>
  <si>
    <t>延べ日数</t>
    <rPh sb="0" eb="1">
      <t>ノ</t>
    </rPh>
    <rPh sb="2" eb="4">
      <t>ニッスウ</t>
    </rPh>
    <phoneticPr fontId="6"/>
  </si>
  <si>
    <t>A</t>
    <phoneticPr fontId="11"/>
  </si>
  <si>
    <t>脳損傷</t>
  </si>
  <si>
    <t>脳損傷</t>
    <rPh sb="0" eb="3">
      <t>ノウソンショウ</t>
    </rPh>
    <phoneticPr fontId="6"/>
  </si>
  <si>
    <t>B</t>
    <phoneticPr fontId="11"/>
  </si>
  <si>
    <t>脊髄損傷</t>
    <rPh sb="0" eb="4">
      <t>セキズイソンショウ</t>
    </rPh>
    <phoneticPr fontId="6"/>
  </si>
  <si>
    <t>C</t>
    <phoneticPr fontId="11"/>
  </si>
  <si>
    <t>その他</t>
    <rPh sb="2" eb="3">
      <t>タ</t>
    </rPh>
    <phoneticPr fontId="6"/>
  </si>
  <si>
    <t>脊髄損傷</t>
  </si>
  <si>
    <t>その他</t>
  </si>
  <si>
    <t>今後の在宅重度後遺障害者
（利用者）の受入見込み延べ人数</t>
  </si>
  <si>
    <t>D</t>
    <phoneticPr fontId="11"/>
  </si>
  <si>
    <t>E</t>
    <phoneticPr fontId="11"/>
  </si>
  <si>
    <t>脳損傷</t>
    <rPh sb="0" eb="1">
      <t>ノウ</t>
    </rPh>
    <rPh sb="1" eb="3">
      <t>ソンショウ</t>
    </rPh>
    <phoneticPr fontId="6"/>
  </si>
  <si>
    <t>名程度</t>
    <rPh sb="0" eb="1">
      <t>メイ</t>
    </rPh>
    <rPh sb="1" eb="3">
      <t>テイド</t>
    </rPh>
    <phoneticPr fontId="6"/>
  </si>
  <si>
    <t>合計</t>
    <rPh sb="0" eb="2">
      <t>ゴウケイ</t>
    </rPh>
    <phoneticPr fontId="6"/>
  </si>
  <si>
    <t>求人情報発信費：就職情報掲載料、新聞広告、パンフレット作成等を申請した場合</t>
    <phoneticPr fontId="11"/>
  </si>
  <si>
    <t>税抜金額</t>
    <rPh sb="0" eb="2">
      <t>ゼイヌ</t>
    </rPh>
    <rPh sb="2" eb="4">
      <t>キンガク</t>
    </rPh>
    <phoneticPr fontId="6"/>
  </si>
  <si>
    <t>消費税</t>
    <rPh sb="0" eb="3">
      <t>ショウヒゼイ</t>
    </rPh>
    <phoneticPr fontId="6"/>
  </si>
  <si>
    <t>税込金額</t>
    <rPh sb="0" eb="2">
      <t>ゼイコ</t>
    </rPh>
    <rPh sb="2" eb="4">
      <t>キンガク</t>
    </rPh>
    <phoneticPr fontId="6"/>
  </si>
  <si>
    <t>補助金申請額</t>
    <phoneticPr fontId="11"/>
  </si>
  <si>
    <t>分類</t>
    <rPh sb="0" eb="2">
      <t>ブンルイ</t>
    </rPh>
    <phoneticPr fontId="6"/>
  </si>
  <si>
    <t>実施内容</t>
    <rPh sb="0" eb="2">
      <t>ジッシ</t>
    </rPh>
    <rPh sb="2" eb="4">
      <t>ナイヨウ</t>
    </rPh>
    <phoneticPr fontId="6"/>
  </si>
  <si>
    <t>運営会社名</t>
    <rPh sb="0" eb="2">
      <t>ウンエイ</t>
    </rPh>
    <rPh sb="3" eb="4">
      <t>シャ</t>
    </rPh>
    <rPh sb="4" eb="5">
      <t>メイ</t>
    </rPh>
    <phoneticPr fontId="6"/>
  </si>
  <si>
    <t>サイトURL及び成果物の名称</t>
    <rPh sb="6" eb="7">
      <t>オヨ</t>
    </rPh>
    <rPh sb="8" eb="11">
      <t>セイカブツ</t>
    </rPh>
    <rPh sb="12" eb="14">
      <t>メイショウ</t>
    </rPh>
    <phoneticPr fontId="6"/>
  </si>
  <si>
    <t>数量</t>
    <rPh sb="0" eb="2">
      <t>スウリョウ</t>
    </rPh>
    <phoneticPr fontId="6"/>
  </si>
  <si>
    <t>単価</t>
    <rPh sb="0" eb="2">
      <t>タンカ</t>
    </rPh>
    <phoneticPr fontId="6"/>
  </si>
  <si>
    <t>金額</t>
    <rPh sb="0" eb="2">
      <t>キンガク</t>
    </rPh>
    <phoneticPr fontId="6"/>
  </si>
  <si>
    <t>掲載最終日
納品日</t>
    <rPh sb="0" eb="2">
      <t>ケイサイ</t>
    </rPh>
    <rPh sb="2" eb="5">
      <t>サイシュウビ</t>
    </rPh>
    <rPh sb="6" eb="9">
      <t>ノウヒンビ</t>
    </rPh>
    <phoneticPr fontId="6"/>
  </si>
  <si>
    <t>実施した企画内容</t>
    <rPh sb="0" eb="2">
      <t>ジッシ</t>
    </rPh>
    <rPh sb="4" eb="6">
      <t>キカク</t>
    </rPh>
    <rPh sb="6" eb="8">
      <t>ナイヨウ</t>
    </rPh>
    <phoneticPr fontId="6"/>
  </si>
  <si>
    <t>雑誌A</t>
    <rPh sb="0" eb="2">
      <t>ザッシ</t>
    </rPh>
    <phoneticPr fontId="6"/>
  </si>
  <si>
    <t>株式会社A</t>
    <rPh sb="0" eb="4">
      <t>カブシキカイシャ</t>
    </rPh>
    <phoneticPr fontId="6"/>
  </si>
  <si>
    <t>求人雑誌</t>
    <rPh sb="0" eb="2">
      <t>キュウジン</t>
    </rPh>
    <rPh sb="2" eb="4">
      <t>ザッシ</t>
    </rPh>
    <phoneticPr fontId="6"/>
  </si>
  <si>
    <t>求人雑誌掲載</t>
    <rPh sb="0" eb="2">
      <t>キュウジン</t>
    </rPh>
    <rPh sb="2" eb="4">
      <t>ザッシ</t>
    </rPh>
    <rPh sb="4" eb="6">
      <t>ケイサイ</t>
    </rPh>
    <phoneticPr fontId="6"/>
  </si>
  <si>
    <t>パンフレットB</t>
    <phoneticPr fontId="6"/>
  </si>
  <si>
    <t>株式会社B</t>
    <rPh sb="0" eb="4">
      <t>カブシキカイシャ</t>
    </rPh>
    <phoneticPr fontId="6"/>
  </si>
  <si>
    <t>パンフレット求人</t>
    <rPh sb="6" eb="8">
      <t>キュウジン</t>
    </rPh>
    <phoneticPr fontId="6"/>
  </si>
  <si>
    <t>パンフレット掲載</t>
    <rPh sb="6" eb="8">
      <t>ケイサイ</t>
    </rPh>
    <phoneticPr fontId="6"/>
  </si>
  <si>
    <t>サイトC</t>
    <phoneticPr fontId="6"/>
  </si>
  <si>
    <t>株式会社C</t>
    <rPh sb="0" eb="4">
      <t>カブシキカイシャ</t>
    </rPh>
    <phoneticPr fontId="6"/>
  </si>
  <si>
    <t>サイト求人</t>
    <rPh sb="3" eb="5">
      <t>キュウジン</t>
    </rPh>
    <phoneticPr fontId="6"/>
  </si>
  <si>
    <t>サイト掲載</t>
    <rPh sb="3" eb="5">
      <t>ケイサイ</t>
    </rPh>
    <phoneticPr fontId="6"/>
  </si>
  <si>
    <t>求人情報発信費：職業紹介手数料を申請した場合</t>
    <rPh sb="0" eb="7">
      <t>キュウジンジョウホウハッシンヒ</t>
    </rPh>
    <phoneticPr fontId="11"/>
  </si>
  <si>
    <t>対象職員</t>
    <rPh sb="0" eb="2">
      <t>タイショウ</t>
    </rPh>
    <rPh sb="2" eb="4">
      <t>ショクイン</t>
    </rPh>
    <phoneticPr fontId="6"/>
  </si>
  <si>
    <t>雇用形態</t>
  </si>
  <si>
    <t>雇用年月日</t>
    <rPh sb="0" eb="5">
      <t>コヨウネンガッピ</t>
    </rPh>
    <phoneticPr fontId="6"/>
  </si>
  <si>
    <t>紹介手数料（税抜）</t>
    <rPh sb="0" eb="5">
      <t>ショウカイテスウリョウ</t>
    </rPh>
    <rPh sb="6" eb="8">
      <t>ゼイヌ</t>
    </rPh>
    <phoneticPr fontId="9"/>
  </si>
  <si>
    <t>紹介会社名</t>
    <rPh sb="0" eb="2">
      <t>ショウカイ</t>
    </rPh>
    <rPh sb="2" eb="4">
      <t>ガイシャ</t>
    </rPh>
    <rPh sb="4" eb="5">
      <t>メイ</t>
    </rPh>
    <phoneticPr fontId="6"/>
  </si>
  <si>
    <t>補助金申請額</t>
    <rPh sb="0" eb="3">
      <t>ホジョキン</t>
    </rPh>
    <rPh sb="3" eb="6">
      <t>シンセイガク</t>
    </rPh>
    <phoneticPr fontId="6"/>
  </si>
  <si>
    <t>正社員</t>
    <rPh sb="0" eb="3">
      <t>セイシャイン</t>
    </rPh>
    <phoneticPr fontId="11"/>
  </si>
  <si>
    <t>○○○(株)</t>
    <phoneticPr fontId="11"/>
  </si>
  <si>
    <t>パート</t>
    <phoneticPr fontId="11"/>
  </si>
  <si>
    <t>アルバイト</t>
    <phoneticPr fontId="11"/>
  </si>
  <si>
    <t>求人情報発信費の交付を受けることにより得られた効果と今後の活用方法</t>
    <rPh sb="0" eb="7">
      <t>キュウジンジョウホウハッシンヒ</t>
    </rPh>
    <rPh sb="8" eb="10">
      <t>コウフ</t>
    </rPh>
    <rPh sb="11" eb="12">
      <t>ウ</t>
    </rPh>
    <rPh sb="19" eb="20">
      <t>エ</t>
    </rPh>
    <rPh sb="23" eb="25">
      <t>コウカ</t>
    </rPh>
    <rPh sb="26" eb="28">
      <t>コンゴ</t>
    </rPh>
    <rPh sb="29" eb="31">
      <t>カツヨウ</t>
    </rPh>
    <rPh sb="31" eb="33">
      <t>ホウホウ</t>
    </rPh>
    <phoneticPr fontId="9"/>
  </si>
  <si>
    <t>得られた効果と今後の活用方法</t>
    <phoneticPr fontId="11"/>
  </si>
  <si>
    <t>申請された費用の効果・今後の活用方法について総合的にご記入ください。</t>
    <rPh sb="11" eb="13">
      <t>コンゴ</t>
    </rPh>
    <phoneticPr fontId="11"/>
  </si>
  <si>
    <t>■検収調書A関係（求人情報発信費：求人情報発信費）</t>
    <rPh sb="17" eb="24">
      <t>キュウジンジョウホウハッシンヒ</t>
    </rPh>
    <phoneticPr fontId="6"/>
  </si>
  <si>
    <t>検収日</t>
    <rPh sb="0" eb="3">
      <t>ケンシュウビ</t>
    </rPh>
    <phoneticPr fontId="9"/>
  </si>
  <si>
    <t>検収員①役職</t>
    <rPh sb="0" eb="2">
      <t>ケンシュウ</t>
    </rPh>
    <rPh sb="2" eb="3">
      <t>イン</t>
    </rPh>
    <rPh sb="4" eb="6">
      <t>ヤクショク</t>
    </rPh>
    <phoneticPr fontId="9"/>
  </si>
  <si>
    <t>主任</t>
    <rPh sb="0" eb="2">
      <t>シュニン</t>
    </rPh>
    <phoneticPr fontId="11"/>
  </si>
  <si>
    <t>検収員①氏名</t>
    <rPh sb="0" eb="2">
      <t>ケンシュウ</t>
    </rPh>
    <rPh sb="2" eb="3">
      <t>イン</t>
    </rPh>
    <rPh sb="4" eb="6">
      <t>シメイ</t>
    </rPh>
    <phoneticPr fontId="9"/>
  </si>
  <si>
    <t>川上太郎</t>
    <rPh sb="0" eb="2">
      <t>カワカミ</t>
    </rPh>
    <rPh sb="2" eb="4">
      <t>タロウ</t>
    </rPh>
    <phoneticPr fontId="11"/>
  </si>
  <si>
    <t>検収員②役職</t>
    <rPh sb="0" eb="2">
      <t>ケンシュウ</t>
    </rPh>
    <rPh sb="2" eb="3">
      <t>イン</t>
    </rPh>
    <rPh sb="4" eb="6">
      <t>ヤクショク</t>
    </rPh>
    <phoneticPr fontId="9"/>
  </si>
  <si>
    <t>副主任</t>
    <rPh sb="0" eb="3">
      <t>フクシュニン</t>
    </rPh>
    <phoneticPr fontId="11"/>
  </si>
  <si>
    <t>検収員②氏名</t>
    <rPh sb="0" eb="2">
      <t>ケンシュウ</t>
    </rPh>
    <rPh sb="2" eb="3">
      <t>イン</t>
    </rPh>
    <rPh sb="4" eb="6">
      <t>シメイ</t>
    </rPh>
    <phoneticPr fontId="9"/>
  </si>
  <si>
    <t>下田次郎</t>
    <rPh sb="0" eb="2">
      <t>シモダ</t>
    </rPh>
    <rPh sb="2" eb="4">
      <t>ジロウ</t>
    </rPh>
    <phoneticPr fontId="11"/>
  </si>
  <si>
    <t>■検収調書B関係（求人情報発信費：職業紹介手数料）</t>
    <phoneticPr fontId="6"/>
  </si>
  <si>
    <t>施設長</t>
    <rPh sb="0" eb="2">
      <t>シセツ</t>
    </rPh>
    <rPh sb="2" eb="3">
      <t>チョウ</t>
    </rPh>
    <phoneticPr fontId="11"/>
  </si>
  <si>
    <t>鈴木太郎</t>
    <rPh sb="0" eb="2">
      <t>スズキ</t>
    </rPh>
    <rPh sb="2" eb="4">
      <t>タロウ</t>
    </rPh>
    <phoneticPr fontId="11"/>
  </si>
  <si>
    <t>副施設長</t>
    <rPh sb="0" eb="1">
      <t>フク</t>
    </rPh>
    <rPh sb="1" eb="4">
      <t>シセツチョウ</t>
    </rPh>
    <phoneticPr fontId="11"/>
  </si>
  <si>
    <t>渡辺次郎</t>
    <rPh sb="0" eb="2">
      <t>ワタナベ</t>
    </rPh>
    <rPh sb="2" eb="4">
      <t>ジロウ</t>
    </rPh>
    <phoneticPr fontId="11"/>
  </si>
  <si>
    <t>補助金交付申請に関する担当者</t>
    <rPh sb="0" eb="3">
      <t>ホジョキン</t>
    </rPh>
    <rPh sb="3" eb="5">
      <t>コウフ</t>
    </rPh>
    <rPh sb="5" eb="7">
      <t>シンセイ</t>
    </rPh>
    <rPh sb="8" eb="9">
      <t>カン</t>
    </rPh>
    <rPh sb="11" eb="14">
      <t>タントウシャ</t>
    </rPh>
    <phoneticPr fontId="6"/>
  </si>
  <si>
    <t>郵便物の宛名</t>
    <rPh sb="0" eb="3">
      <t>ユウビンブツ</t>
    </rPh>
    <rPh sb="4" eb="6">
      <t>アテナ</t>
    </rPh>
    <phoneticPr fontId="6"/>
  </si>
  <si>
    <t>郵便物の送付先住所</t>
    <rPh sb="0" eb="3">
      <t>ユウビンブツ</t>
    </rPh>
    <rPh sb="4" eb="7">
      <t>ソウフサキ</t>
    </rPh>
    <rPh sb="7" eb="9">
      <t>ジュウショ</t>
    </rPh>
    <phoneticPr fontId="6"/>
  </si>
  <si>
    <t>100-8918 東京都千代田区霞が関2-1-3</t>
    <phoneticPr fontId="11"/>
  </si>
  <si>
    <t>所属</t>
    <rPh sb="0" eb="2">
      <t>ショゾク</t>
    </rPh>
    <phoneticPr fontId="6"/>
  </si>
  <si>
    <t>役職</t>
    <rPh sb="0" eb="2">
      <t>ヤクショク</t>
    </rPh>
    <phoneticPr fontId="6"/>
  </si>
  <si>
    <t>電話番号</t>
    <rPh sb="0" eb="4">
      <t>デンワバンゴウ</t>
    </rPh>
    <phoneticPr fontId="6"/>
  </si>
  <si>
    <t>e-mail</t>
  </si>
  <si>
    <t>担当者①</t>
    <rPh sb="0" eb="3">
      <t>タントウシャ</t>
    </rPh>
    <phoneticPr fontId="6"/>
  </si>
  <si>
    <t>〇〇課</t>
    <rPh sb="2" eb="3">
      <t>カ</t>
    </rPh>
    <phoneticPr fontId="11"/>
  </si>
  <si>
    <t>係長</t>
    <rPh sb="0" eb="2">
      <t>カカリチョウ</t>
    </rPh>
    <phoneticPr fontId="11"/>
  </si>
  <si>
    <t>M藤</t>
    <rPh sb="1" eb="2">
      <t>フジ</t>
    </rPh>
    <phoneticPr fontId="11"/>
  </si>
  <si>
    <t>03-0000-0000</t>
    <phoneticPr fontId="11"/>
  </si>
  <si>
    <t>jidousya@kuruma.co.jp</t>
    <phoneticPr fontId="11"/>
  </si>
  <si>
    <t>担当者②</t>
    <rPh sb="0" eb="3">
      <t>タントウシャ</t>
    </rPh>
    <phoneticPr fontId="6"/>
  </si>
  <si>
    <t>主査</t>
    <rPh sb="0" eb="2">
      <t>シュサ</t>
    </rPh>
    <phoneticPr fontId="11"/>
  </si>
  <si>
    <t>X田</t>
    <rPh sb="1" eb="2">
      <t>ダ</t>
    </rPh>
    <phoneticPr fontId="11"/>
  </si>
  <si>
    <t>請求書関係</t>
  </si>
  <si>
    <t>本件責任者：</t>
    <rPh sb="0" eb="2">
      <t>ホンケン</t>
    </rPh>
    <rPh sb="2" eb="5">
      <t>セキニンシャ</t>
    </rPh>
    <phoneticPr fontId="1"/>
  </si>
  <si>
    <t>国土太郎</t>
    <rPh sb="0" eb="2">
      <t>コクド</t>
    </rPh>
    <rPh sb="2" eb="4">
      <t>タロウ</t>
    </rPh>
    <phoneticPr fontId="1"/>
  </si>
  <si>
    <t>連絡先：</t>
    <rPh sb="0" eb="3">
      <t>レンラクサキ</t>
    </rPh>
    <phoneticPr fontId="1"/>
  </si>
  <si>
    <t>090-XXXX-XXXX</t>
    <phoneticPr fontId="1"/>
  </si>
  <si>
    <t>担当者：</t>
    <rPh sb="0" eb="3">
      <t>タントウシャ</t>
    </rPh>
    <phoneticPr fontId="1"/>
  </si>
  <si>
    <t>国土次郎</t>
    <rPh sb="0" eb="2">
      <t>コクド</t>
    </rPh>
    <rPh sb="2" eb="4">
      <t>ジロウ</t>
    </rPh>
    <phoneticPr fontId="1"/>
  </si>
  <si>
    <t>080-YYYY-YYYY</t>
    <phoneticPr fontId="1"/>
  </si>
  <si>
    <t>施設名(法人名含む)</t>
  </si>
  <si>
    <t>求人情報発信費：就職情報掲載料、新聞広告、パンフレット作成等を申請した場合</t>
    <rPh sb="0" eb="2">
      <t>キュウジン</t>
    </rPh>
    <rPh sb="2" eb="4">
      <t>ジョウホウ</t>
    </rPh>
    <rPh sb="4" eb="6">
      <t>ハッシン</t>
    </rPh>
    <rPh sb="6" eb="7">
      <t>ヒ</t>
    </rPh>
    <phoneticPr fontId="6"/>
  </si>
  <si>
    <t>補助金申請額</t>
    <phoneticPr fontId="6"/>
  </si>
  <si>
    <t>掲載最終日
納品日</t>
    <rPh sb="0" eb="5">
      <t>ケイサイサイシュウビ</t>
    </rPh>
    <rPh sb="6" eb="9">
      <t>ノウヒンビ</t>
    </rPh>
    <phoneticPr fontId="6"/>
  </si>
  <si>
    <t>得られた効果と今後の活用方法</t>
    <phoneticPr fontId="6"/>
  </si>
  <si>
    <t>(様式第９)</t>
  </si>
  <si>
    <t>株式会社博報堂プロダクツ</t>
    <phoneticPr fontId="9"/>
  </si>
  <si>
    <t>代表取締役社長　橋本 昌和　殿</t>
    <phoneticPr fontId="9"/>
  </si>
  <si>
    <t>住所</t>
    <rPh sb="0" eb="2">
      <t>ジュウショ</t>
    </rPh>
    <phoneticPr fontId="9"/>
  </si>
  <si>
    <t>施設名</t>
    <phoneticPr fontId="9"/>
  </si>
  <si>
    <t>代表者名</t>
    <rPh sb="0" eb="3">
      <t>ダイヒョウシャ</t>
    </rPh>
    <rPh sb="3" eb="4">
      <t>メイ</t>
    </rPh>
    <phoneticPr fontId="9"/>
  </si>
  <si>
    <t>令和７年度被害者保護増進等事業費補助金
（自動車事故被害者支援体制等整備事業）
実績報告書</t>
    <phoneticPr fontId="9"/>
  </si>
  <si>
    <t>　年　月　日付け文書をもって交付決定のあった被害者保護増進等事業費補助金にかかる補助対象事業(短期入所協力事業)を完了したので、令和７年度被害者保護増進等事業費補助金（自動車事故被害者支援体制等整備事業）交付規程第１４条の規定に基づき、下記のとおり報告します。</t>
  </si>
  <si>
    <t>記</t>
    <rPh sb="0" eb="1">
      <t>キ</t>
    </rPh>
    <phoneticPr fontId="9"/>
  </si>
  <si>
    <t>1. 補助対象経費</t>
    <phoneticPr fontId="9"/>
  </si>
  <si>
    <t>金</t>
  </si>
  <si>
    <t>円</t>
    <rPh sb="0" eb="1">
      <t>エン</t>
    </rPh>
    <phoneticPr fontId="9"/>
  </si>
  <si>
    <t>2．補助金充当予定額</t>
    <rPh sb="2" eb="5">
      <t>ホジョキン</t>
    </rPh>
    <rPh sb="5" eb="7">
      <t>ジュウトウ</t>
    </rPh>
    <rPh sb="7" eb="10">
      <t>ヨテイガク</t>
    </rPh>
    <phoneticPr fontId="9"/>
  </si>
  <si>
    <t>3．完了した補助対象事業の概要　　別紙　令和７年度自動車事故被害者支援体制等整備事業</t>
  </si>
  <si>
    <t>　　　　　　　　　　　　（短期入所協力事業）実施・経費報告書のとおり</t>
  </si>
  <si>
    <t>4. その他参考となる事項</t>
  </si>
  <si>
    <t>（備考）用紙は、日本産業規格Ａ４とし、縦位置とする。</t>
  </si>
  <si>
    <t>（別紙）</t>
    <phoneticPr fontId="6"/>
  </si>
  <si>
    <t>令和７年度自動車事故被害者支援体制等整備事業（短期入所協力事業（求人情報発信費））実施・経費報告書</t>
    <rPh sb="32" eb="38">
      <t>キュウジンジョウホウハッシン</t>
    </rPh>
    <phoneticPr fontId="6"/>
  </si>
  <si>
    <t>１．実施をした補助対象事業の内容</t>
    <rPh sb="2" eb="4">
      <t>ジッシ</t>
    </rPh>
    <rPh sb="7" eb="9">
      <t>ホジョ</t>
    </rPh>
    <rPh sb="9" eb="11">
      <t>タイショウ</t>
    </rPh>
    <rPh sb="11" eb="13">
      <t>ジギョウ</t>
    </rPh>
    <rPh sb="14" eb="16">
      <t>ナイヨウ</t>
    </rPh>
    <phoneticPr fontId="6"/>
  </si>
  <si>
    <t>補助対象経費</t>
    <rPh sb="0" eb="2">
      <t>ホジョ</t>
    </rPh>
    <rPh sb="2" eb="4">
      <t>タイショウ</t>
    </rPh>
    <rPh sb="4" eb="6">
      <t>ケイヒ</t>
    </rPh>
    <phoneticPr fontId="6"/>
  </si>
  <si>
    <t>財源区分</t>
    <rPh sb="0" eb="2">
      <t>ザイゲン</t>
    </rPh>
    <rPh sb="2" eb="4">
      <t>クブン</t>
    </rPh>
    <phoneticPr fontId="6"/>
  </si>
  <si>
    <t>実施年月</t>
    <rPh sb="0" eb="2">
      <t>ジッシ</t>
    </rPh>
    <rPh sb="2" eb="4">
      <t>ネンゲツ</t>
    </rPh>
    <phoneticPr fontId="6"/>
  </si>
  <si>
    <t>備考</t>
    <rPh sb="0" eb="2">
      <t>ビコウ</t>
    </rPh>
    <phoneticPr fontId="6"/>
  </si>
  <si>
    <t>費目（細目）・実施内容</t>
    <rPh sb="0" eb="1">
      <t>ヒ</t>
    </rPh>
    <rPh sb="1" eb="2">
      <t>メ</t>
    </rPh>
    <rPh sb="3" eb="5">
      <t>サイモク</t>
    </rPh>
    <rPh sb="7" eb="9">
      <t>ジッシ</t>
    </rPh>
    <rPh sb="9" eb="11">
      <t>ナイヨウ</t>
    </rPh>
    <phoneticPr fontId="6"/>
  </si>
  <si>
    <t>積算内訳</t>
    <rPh sb="0" eb="2">
      <t>セキサン</t>
    </rPh>
    <rPh sb="2" eb="4">
      <t>ウチワケ</t>
    </rPh>
    <phoneticPr fontId="6"/>
  </si>
  <si>
    <t>補助金申請額</t>
    <rPh sb="0" eb="3">
      <t>ホジョキン</t>
    </rPh>
    <rPh sb="3" eb="5">
      <t>シンセイ</t>
    </rPh>
    <rPh sb="5" eb="6">
      <t>ガク</t>
    </rPh>
    <phoneticPr fontId="6"/>
  </si>
  <si>
    <t>自己負担額</t>
    <rPh sb="0" eb="2">
      <t>ジコ</t>
    </rPh>
    <rPh sb="2" eb="4">
      <t>フタン</t>
    </rPh>
    <rPh sb="4" eb="5">
      <t>ガク</t>
    </rPh>
    <phoneticPr fontId="6"/>
  </si>
  <si>
    <t>その他の収入</t>
    <rPh sb="2" eb="3">
      <t>タ</t>
    </rPh>
    <rPh sb="4" eb="6">
      <t>シュウニュウ</t>
    </rPh>
    <phoneticPr fontId="6"/>
  </si>
  <si>
    <t>就職情報掲載料等を申請した場合</t>
    <rPh sb="0" eb="2">
      <t>シュウショク</t>
    </rPh>
    <rPh sb="2" eb="4">
      <t>ジョウホウ</t>
    </rPh>
    <rPh sb="4" eb="7">
      <t>ケイサイリョウ</t>
    </rPh>
    <rPh sb="7" eb="8">
      <t>トウ</t>
    </rPh>
    <rPh sb="9" eb="11">
      <t>シンセイ</t>
    </rPh>
    <rPh sb="13" eb="15">
      <t>バアイ</t>
    </rPh>
    <phoneticPr fontId="6"/>
  </si>
  <si>
    <t>運営会社名</t>
    <rPh sb="0" eb="5">
      <t>ウンエイカイシャメイ</t>
    </rPh>
    <phoneticPr fontId="6"/>
  </si>
  <si>
    <t>職業紹介手数料を申請した場合</t>
    <rPh sb="0" eb="7">
      <t>ショクギョウショウカイテスウリョウ</t>
    </rPh>
    <rPh sb="8" eb="10">
      <t>シンセイ</t>
    </rPh>
    <rPh sb="12" eb="14">
      <t>バアイ</t>
    </rPh>
    <phoneticPr fontId="6"/>
  </si>
  <si>
    <t>紹介会社名</t>
    <rPh sb="0" eb="4">
      <t>ショウカイカイシャ</t>
    </rPh>
    <rPh sb="4" eb="5">
      <t>メイ</t>
    </rPh>
    <phoneticPr fontId="6"/>
  </si>
  <si>
    <t>合　　　計</t>
    <rPh sb="0" eb="1">
      <t>ゴウ</t>
    </rPh>
    <rPh sb="4" eb="5">
      <t>ケイ</t>
    </rPh>
    <phoneticPr fontId="6"/>
  </si>
  <si>
    <t>２.在宅重度後遺障害者(利用者)の短期入所受入状況</t>
  </si>
  <si>
    <t>受入（利用）期間</t>
    <rPh sb="3" eb="5">
      <t>リヨウ</t>
    </rPh>
    <phoneticPr fontId="6"/>
  </si>
  <si>
    <t>実受入（利用）延べ人数</t>
    <rPh sb="0" eb="1">
      <t>ジツ</t>
    </rPh>
    <rPh sb="4" eb="6">
      <t>リヨウ</t>
    </rPh>
    <phoneticPr fontId="6"/>
  </si>
  <si>
    <t>実受入（利用）延べ日数</t>
    <rPh sb="0" eb="1">
      <t>ジツ</t>
    </rPh>
    <rPh sb="4" eb="6">
      <t>リヨウ</t>
    </rPh>
    <rPh sb="9" eb="11">
      <t>ニッスウ</t>
    </rPh>
    <phoneticPr fontId="6"/>
  </si>
  <si>
    <t>見込み延べ人数</t>
    <rPh sb="0" eb="2">
      <t>ミコ</t>
    </rPh>
    <rPh sb="3" eb="4">
      <t>ノ</t>
    </rPh>
    <rPh sb="5" eb="7">
      <t>ニンズウ</t>
    </rPh>
    <phoneticPr fontId="6"/>
  </si>
  <si>
    <t>～</t>
  </si>
  <si>
    <t>名</t>
    <rPh sb="0" eb="1">
      <t>メイ</t>
    </rPh>
    <phoneticPr fontId="6"/>
  </si>
  <si>
    <t>日</t>
    <rPh sb="0" eb="1">
      <t>ニチ</t>
    </rPh>
    <phoneticPr fontId="6"/>
  </si>
  <si>
    <t>(本交付申請日)</t>
  </si>
  <si>
    <t>（脳損傷</t>
    <rPh sb="1" eb="2">
      <t>ノウ</t>
    </rPh>
    <rPh sb="2" eb="4">
      <t>ソンショウ</t>
    </rPh>
    <phoneticPr fontId="6"/>
  </si>
  <si>
    <t>）</t>
  </si>
  <si>
    <t>内訳：</t>
    <rPh sb="0" eb="2">
      <t>ウチワケ</t>
    </rPh>
    <phoneticPr fontId="6"/>
  </si>
  <si>
    <t>３.求人情報発信費により実施した企画内容</t>
    <rPh sb="2" eb="4">
      <t>キュウジン</t>
    </rPh>
    <rPh sb="4" eb="6">
      <t>ジョウホウ</t>
    </rPh>
    <rPh sb="6" eb="8">
      <t>ハッシン</t>
    </rPh>
    <rPh sb="8" eb="9">
      <t>ヒ</t>
    </rPh>
    <rPh sb="12" eb="14">
      <t>ジッシ</t>
    </rPh>
    <rPh sb="16" eb="18">
      <t>キカク</t>
    </rPh>
    <rPh sb="18" eb="20">
      <t>ナイヨウ</t>
    </rPh>
    <phoneticPr fontId="6"/>
  </si>
  <si>
    <t>企画内容</t>
    <rPh sb="0" eb="2">
      <t>キカク</t>
    </rPh>
    <rPh sb="2" eb="4">
      <t>ナイヨウ</t>
    </rPh>
    <phoneticPr fontId="6"/>
  </si>
  <si>
    <t>4.求人情報発信費の交付を受けることにより得られた効果と今後の活用方法</t>
    <rPh sb="2" eb="9">
      <t>キュウジンジョウホウハッシンヒ</t>
    </rPh>
    <phoneticPr fontId="6"/>
  </si>
  <si>
    <t>5.補助対象事業に関する収支計算書</t>
    <rPh sb="2" eb="4">
      <t>ホジョ</t>
    </rPh>
    <rPh sb="4" eb="6">
      <t>タイショウ</t>
    </rPh>
    <rPh sb="6" eb="8">
      <t>ジギョウ</t>
    </rPh>
    <rPh sb="9" eb="10">
      <t>カン</t>
    </rPh>
    <rPh sb="12" eb="14">
      <t>シュウシ</t>
    </rPh>
    <rPh sb="14" eb="17">
      <t>ケイサンショ</t>
    </rPh>
    <phoneticPr fontId="6"/>
  </si>
  <si>
    <t>収入の部</t>
    <rPh sb="0" eb="2">
      <t>シュウニュウ</t>
    </rPh>
    <rPh sb="3" eb="4">
      <t>ブ</t>
    </rPh>
    <phoneticPr fontId="6"/>
  </si>
  <si>
    <t>支出の部</t>
    <rPh sb="0" eb="2">
      <t>シシュツ</t>
    </rPh>
    <rPh sb="3" eb="4">
      <t>ブ</t>
    </rPh>
    <phoneticPr fontId="6"/>
  </si>
  <si>
    <t>収支差額(A)-(B)</t>
    <rPh sb="0" eb="2">
      <t>シュウシ</t>
    </rPh>
    <rPh sb="2" eb="4">
      <t>サガク</t>
    </rPh>
    <phoneticPr fontId="6"/>
  </si>
  <si>
    <t>科目</t>
    <rPh sb="0" eb="2">
      <t>カモク</t>
    </rPh>
    <phoneticPr fontId="6"/>
  </si>
  <si>
    <t>予算額</t>
    <rPh sb="0" eb="3">
      <t>ヨサンガク</t>
    </rPh>
    <phoneticPr fontId="6"/>
  </si>
  <si>
    <t>被害者保護増進等事業費補助金</t>
    <rPh sb="0" eb="3">
      <t>ヒガイシャ</t>
    </rPh>
    <rPh sb="3" eb="5">
      <t>ホゴ</t>
    </rPh>
    <rPh sb="5" eb="7">
      <t>ゾウシン</t>
    </rPh>
    <rPh sb="7" eb="8">
      <t>トウ</t>
    </rPh>
    <rPh sb="8" eb="11">
      <t>ジギョウヒ</t>
    </rPh>
    <rPh sb="11" eb="14">
      <t>ホジョキン</t>
    </rPh>
    <phoneticPr fontId="6"/>
  </si>
  <si>
    <t>求人情報発信費</t>
    <rPh sb="0" eb="2">
      <t>キュウジン</t>
    </rPh>
    <rPh sb="2" eb="7">
      <t>ジョウホウハッシンヒ</t>
    </rPh>
    <phoneticPr fontId="6"/>
  </si>
  <si>
    <t>自己負担額</t>
    <rPh sb="0" eb="2">
      <t>ジコ</t>
    </rPh>
    <rPh sb="2" eb="5">
      <t>フタンガク</t>
    </rPh>
    <phoneticPr fontId="6"/>
  </si>
  <si>
    <t>収入合計（A)</t>
    <rPh sb="0" eb="2">
      <t>シュウニュウ</t>
    </rPh>
    <rPh sb="2" eb="4">
      <t>ゴウケイ</t>
    </rPh>
    <phoneticPr fontId="6"/>
  </si>
  <si>
    <t>支出合計（B)</t>
    <rPh sb="0" eb="2">
      <t>シシュツ</t>
    </rPh>
    <rPh sb="2" eb="4">
      <t>ゴウケイ</t>
    </rPh>
    <phoneticPr fontId="6"/>
  </si>
  <si>
    <t>6．補助金交付申請に関する担当者</t>
    <rPh sb="2" eb="5">
      <t>ホジョキン</t>
    </rPh>
    <rPh sb="5" eb="7">
      <t>コウフ</t>
    </rPh>
    <rPh sb="7" eb="9">
      <t>シンセイ</t>
    </rPh>
    <rPh sb="10" eb="11">
      <t>カン</t>
    </rPh>
    <rPh sb="13" eb="16">
      <t>タントウシャ</t>
    </rPh>
    <phoneticPr fontId="6"/>
  </si>
  <si>
    <t>令和　年　月　日</t>
    <rPh sb="0" eb="2">
      <t>レイワ</t>
    </rPh>
    <rPh sb="3" eb="4">
      <t>ネン</t>
    </rPh>
    <rPh sb="5" eb="6">
      <t>ガツ</t>
    </rPh>
    <rPh sb="7" eb="8">
      <t>ヒ</t>
    </rPh>
    <phoneticPr fontId="9"/>
  </si>
  <si>
    <t>株式会社博報堂プロダクツ　殿</t>
  </si>
  <si>
    <t>施設名</t>
    <rPh sb="0" eb="3">
      <t>シセツメイ</t>
    </rPh>
    <phoneticPr fontId="9"/>
  </si>
  <si>
    <t>代表者名</t>
    <rPh sb="0" eb="4">
      <t>ダイヒョウシャメイ</t>
    </rPh>
    <phoneticPr fontId="9"/>
  </si>
  <si>
    <t>被害者保護増進等事業費補助金請求書</t>
  </si>
  <si>
    <t>　令和７年度被害者保護増進等事業費補助金に係る補助対象事業(自動車事故被害者支援体制等整備事業(短期入所協力事業))については、交付決定及び額の確定に基づき、下記のとおり支払を請求いたします。</t>
    <rPh sb="35" eb="38">
      <t>ヒガイシャ</t>
    </rPh>
    <rPh sb="38" eb="40">
      <t>シエン</t>
    </rPh>
    <rPh sb="42" eb="43">
      <t>トウ</t>
    </rPh>
    <rPh sb="48" eb="50">
      <t>タンキ</t>
    </rPh>
    <rPh sb="50" eb="52">
      <t>ニュウショ</t>
    </rPh>
    <rPh sb="52" eb="54">
      <t>キョウリョク</t>
    </rPh>
    <rPh sb="54" eb="56">
      <t>ジギョウ</t>
    </rPh>
    <rPh sb="64" eb="66">
      <t>コウフ</t>
    </rPh>
    <rPh sb="66" eb="68">
      <t>ケッテイ</t>
    </rPh>
    <rPh sb="68" eb="69">
      <t>オヨ</t>
    </rPh>
    <rPh sb="70" eb="71">
      <t>ガク</t>
    </rPh>
    <rPh sb="72" eb="74">
      <t>カクテイ</t>
    </rPh>
    <rPh sb="75" eb="76">
      <t>モト</t>
    </rPh>
    <phoneticPr fontId="9"/>
  </si>
  <si>
    <t>記</t>
  </si>
  <si>
    <t>　　　1.　請　求　額</t>
  </si>
  <si>
    <t>　　　2.　受　取　人</t>
  </si>
  <si>
    <t>住所</t>
  </si>
  <si>
    <t>　　　 （口座名義人）</t>
  </si>
  <si>
    <t>氏名</t>
  </si>
  <si>
    <t>　　　3.　振込先金融機関及び支店名</t>
  </si>
  <si>
    <t>　　　4.　預金種別</t>
  </si>
  <si>
    <t>　　　5.  口座番号</t>
  </si>
  <si>
    <t>本件責任者：</t>
  </si>
  <si>
    <t>連絡先：</t>
    <rPh sb="0" eb="3">
      <t>レンラクサキ</t>
    </rPh>
    <phoneticPr fontId="9"/>
  </si>
  <si>
    <t>担当者：</t>
    <rPh sb="0" eb="3">
      <t>タントウシャ</t>
    </rPh>
    <phoneticPr fontId="9"/>
  </si>
  <si>
    <t>　（実施細目第３条　第２項第一号　関係）</t>
  </si>
  <si>
    <t>検　収　調　書</t>
    <rPh sb="0" eb="1">
      <t>ケン</t>
    </rPh>
    <rPh sb="2" eb="3">
      <t>オサム</t>
    </rPh>
    <rPh sb="4" eb="5">
      <t>チョウ</t>
    </rPh>
    <rPh sb="6" eb="7">
      <t>ショ</t>
    </rPh>
    <phoneticPr fontId="9"/>
  </si>
  <si>
    <t>１．品名、規格、数量</t>
    <rPh sb="2" eb="4">
      <t>ヒンメイ</t>
    </rPh>
    <rPh sb="5" eb="7">
      <t>キカク</t>
    </rPh>
    <rPh sb="8" eb="10">
      <t>スウリョウ</t>
    </rPh>
    <phoneticPr fontId="9"/>
  </si>
  <si>
    <t>税込額</t>
    <rPh sb="0" eb="2">
      <t>ゼイコ</t>
    </rPh>
    <rPh sb="2" eb="3">
      <t>ガク</t>
    </rPh>
    <phoneticPr fontId="9"/>
  </si>
  <si>
    <t>消費税</t>
    <rPh sb="0" eb="3">
      <t>ショウヒゼイ</t>
    </rPh>
    <phoneticPr fontId="9"/>
  </si>
  <si>
    <t>2.購入金額</t>
    <rPh sb="2" eb="4">
      <t>コウニュウ</t>
    </rPh>
    <rPh sb="4" eb="6">
      <t>キンガク</t>
    </rPh>
    <phoneticPr fontId="9"/>
  </si>
  <si>
    <t>（うち、消費税</t>
    <rPh sb="4" eb="7">
      <t>ショウヒゼイ</t>
    </rPh>
    <phoneticPr fontId="9"/>
  </si>
  <si>
    <t>3.納入年月日</t>
    <rPh sb="2" eb="4">
      <t>ノウニュウ</t>
    </rPh>
    <rPh sb="4" eb="7">
      <t>ネンガッピ</t>
    </rPh>
    <phoneticPr fontId="9"/>
  </si>
  <si>
    <t>4.サイトURL及び成果物の名称</t>
    <rPh sb="8" eb="9">
      <t>オヨ</t>
    </rPh>
    <rPh sb="10" eb="13">
      <t>セイカブツ</t>
    </rPh>
    <rPh sb="14" eb="16">
      <t>メイショウ</t>
    </rPh>
    <phoneticPr fontId="9"/>
  </si>
  <si>
    <t>5.運営会社名</t>
    <phoneticPr fontId="9"/>
  </si>
  <si>
    <t>6.検収成績</t>
    <rPh sb="2" eb="4">
      <t>ケンシュウ</t>
    </rPh>
    <rPh sb="4" eb="6">
      <t>セイセキ</t>
    </rPh>
    <phoneticPr fontId="9"/>
  </si>
  <si>
    <t>合　　　格</t>
    <rPh sb="0" eb="1">
      <t>ゴウ</t>
    </rPh>
    <rPh sb="4" eb="5">
      <t>カク</t>
    </rPh>
    <phoneticPr fontId="9"/>
  </si>
  <si>
    <t>上記の物件について正に検収しました。</t>
    <rPh sb="0" eb="2">
      <t>ジョウキ</t>
    </rPh>
    <rPh sb="3" eb="5">
      <t>ブッケン</t>
    </rPh>
    <rPh sb="9" eb="10">
      <t>マサ</t>
    </rPh>
    <rPh sb="11" eb="13">
      <t>ケンシュウ</t>
    </rPh>
    <phoneticPr fontId="9"/>
  </si>
  <si>
    <t>（検収日）</t>
    <rPh sb="1" eb="4">
      <t>ケンシュウビ</t>
    </rPh>
    <phoneticPr fontId="9"/>
  </si>
  <si>
    <t>検収者氏名</t>
    <rPh sb="0" eb="2">
      <t>ケンシュウ</t>
    </rPh>
    <rPh sb="2" eb="3">
      <t>シャ</t>
    </rPh>
    <rPh sb="3" eb="5">
      <t>シメイ</t>
    </rPh>
    <phoneticPr fontId="9"/>
  </si>
  <si>
    <t>（役職）</t>
    <rPh sb="1" eb="3">
      <t>ヤクショク</t>
    </rPh>
    <phoneticPr fontId="9"/>
  </si>
  <si>
    <t>（氏名）</t>
  </si>
  <si>
    <t>（注）</t>
  </si>
  <si>
    <r>
      <t>　導入した医療器具・用具等によって検収日が異なる場合には、原則として、</t>
    </r>
    <r>
      <rPr>
        <u/>
        <sz val="9"/>
        <rFont val="游ゴシック"/>
        <family val="3"/>
        <charset val="128"/>
        <scheme val="minor"/>
      </rPr>
      <t>当該医療器具・用具等の検収日毎に本書を作成</t>
    </r>
    <r>
      <rPr>
        <sz val="9"/>
        <rFont val="游ゴシック"/>
        <family val="3"/>
        <charset val="128"/>
        <scheme val="minor"/>
      </rPr>
      <t>すること。また、当該様式内に必要事項が記入しきれない場合には、適宜、別の用紙を用いて作成すること。</t>
    </r>
    <rPh sb="5" eb="7">
      <t>イリョウ</t>
    </rPh>
    <rPh sb="37" eb="39">
      <t>イリョウ</t>
    </rPh>
    <rPh sb="90" eb="91">
      <t>ベツ</t>
    </rPh>
    <rPh sb="92" eb="94">
      <t>ヨウシ</t>
    </rPh>
    <rPh sb="95" eb="96">
      <t>モチ</t>
    </rPh>
    <phoneticPr fontId="9"/>
  </si>
  <si>
    <t>１．対象職員名、職種</t>
    <rPh sb="2" eb="7">
      <t>タイショウショクインメイ</t>
    </rPh>
    <rPh sb="8" eb="10">
      <t>ショクシュ</t>
    </rPh>
    <phoneticPr fontId="9"/>
  </si>
  <si>
    <t>消費税額</t>
    <rPh sb="0" eb="3">
      <t>ショウヒゼイ</t>
    </rPh>
    <rPh sb="3" eb="4">
      <t>ガク</t>
    </rPh>
    <phoneticPr fontId="9"/>
  </si>
  <si>
    <t>4.紹介会社名</t>
    <rPh sb="2" eb="4">
      <t>ショウカイ</t>
    </rPh>
    <rPh sb="4" eb="6">
      <t>ガイシャ</t>
    </rPh>
    <phoneticPr fontId="9"/>
  </si>
  <si>
    <t>5.検収成績</t>
    <rPh sb="2" eb="4">
      <t>ケンシュウ</t>
    </rPh>
    <rPh sb="4" eb="6">
      <t>セイセキ</t>
    </rPh>
    <phoneticPr fontId="9"/>
  </si>
  <si>
    <r>
      <t>　契約した会社等によって検収日が異なる場合には、原則として、</t>
    </r>
    <r>
      <rPr>
        <u/>
        <sz val="9"/>
        <rFont val="游ゴシック"/>
        <family val="3"/>
        <charset val="128"/>
        <scheme val="minor"/>
      </rPr>
      <t>会社毎に本書を作成</t>
    </r>
    <r>
      <rPr>
        <sz val="9"/>
        <rFont val="游ゴシック"/>
        <family val="3"/>
        <charset val="128"/>
        <scheme val="minor"/>
      </rPr>
      <t>すること。また、当該様式内に必要事項が記入しきれない場合には、適宜、別の用紙を用いて作成すること。</t>
    </r>
    <rPh sb="1" eb="3">
      <t>ケイヤク</t>
    </rPh>
    <rPh sb="5" eb="7">
      <t>カイシャ</t>
    </rPh>
    <rPh sb="7" eb="8">
      <t>トウ</t>
    </rPh>
    <rPh sb="30" eb="32">
      <t>カイシャ</t>
    </rPh>
    <rPh sb="32" eb="33">
      <t>ゴト</t>
    </rPh>
    <rPh sb="73" eb="74">
      <t>ベツ</t>
    </rPh>
    <rPh sb="75" eb="77">
      <t>ヨウシ</t>
    </rPh>
    <rPh sb="78" eb="79">
      <t>モチ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</si>
</sst>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2" formatCode="_ &quot;¥&quot;* #,##0_ ;_ &quot;¥&quot;* \-#,##0_ ;_ &quot;¥&quot;* &quot;-&quot;_ ;_ @_ "/>
    <numFmt numFmtId="41" formatCode="_ * #,##0_ ;_ * \-#,##0_ ;_ * &quot;-&quot;_ ;_ @_ "/>
    <numFmt numFmtId="176" formatCode="[$-411]ggge&quot;年&quot;m&quot;月&quot;d&quot;日&quot;;\-;\-;@"/>
    <numFmt numFmtId="177" formatCode="&quot;¥&quot;#,##0_);[Red]\(&quot;¥&quot;#,##0\)"/>
    <numFmt numFmtId="178" formatCode="gggyy&quot;年&quot;m&quot;月&quot;d&quot;日&quot;"/>
    <numFmt numFmtId="179" formatCode="ggge&quot;年&quot;m&quot;月&quot;"/>
    <numFmt numFmtId="180" formatCode="#,##0&quot;円&quot;"/>
    <numFmt numFmtId="181" formatCode="ggge&quot;年&quot;m&quot;月&quot;d&quot;日&quot;"/>
    <numFmt numFmtId="182" formatCode="#,##0&quot;円）&quot;"/>
    <numFmt numFmtId="183" formatCode="#,###&quot;円&quot;"/>
    <numFmt numFmtId="184" formatCode="0;\-0;"/>
    <numFmt numFmtId="185" formatCode="[&lt;=999]000;[&lt;=9999]000\-00;000\-0000"/>
  </numFmts>
  <fonts count="51">
    <font>
      <sz val="11"/>
      <color theme="1"/>
      <name val="游ゴシック"/>
      <family val="3"/>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font>
    <font>
      <sz val="6"/>
      <name val="游ゴシック"/>
      <family val="3"/>
    </font>
    <font>
      <sz val="11"/>
      <color theme="1"/>
      <name val="游ゴシック"/>
      <family val="3"/>
      <scheme val="minor"/>
    </font>
    <font>
      <sz val="11"/>
      <name val="游ゴシック"/>
      <family val="2"/>
      <scheme val="minor"/>
    </font>
    <font>
      <sz val="6"/>
      <name val="游ゴシック"/>
      <family val="3"/>
      <scheme val="minor"/>
    </font>
    <font>
      <sz val="11"/>
      <color theme="1"/>
      <name val="游ゴシック"/>
      <family val="2"/>
      <scheme val="minor"/>
    </font>
    <font>
      <sz val="6"/>
      <name val="游ゴシック"/>
      <family val="3"/>
      <charset val="128"/>
      <scheme val="minor"/>
    </font>
    <font>
      <sz val="9"/>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0"/>
      <name val="游ゴシック"/>
      <family val="3"/>
      <charset val="128"/>
      <scheme val="minor"/>
    </font>
    <font>
      <u val="double"/>
      <sz val="9"/>
      <name val="游ゴシック"/>
      <family val="3"/>
      <charset val="128"/>
      <scheme val="minor"/>
    </font>
    <font>
      <u val="doubleAccounting"/>
      <sz val="9"/>
      <name val="游ゴシック"/>
      <family val="3"/>
      <charset val="128"/>
      <scheme val="minor"/>
    </font>
    <font>
      <i/>
      <sz val="9"/>
      <color theme="0" tint="-0.34998626667073579"/>
      <name val="游ゴシック"/>
      <family val="3"/>
      <charset val="128"/>
      <scheme val="minor"/>
    </font>
    <font>
      <strike/>
      <sz val="9"/>
      <color rgb="FFFF0000"/>
      <name val="游ゴシック"/>
      <family val="3"/>
      <charset val="128"/>
      <scheme val="minor"/>
    </font>
    <font>
      <u/>
      <sz val="11"/>
      <color theme="10"/>
      <name val="游ゴシック"/>
      <family val="3"/>
      <scheme val="minor"/>
    </font>
    <font>
      <b/>
      <sz val="9"/>
      <name val="游ゴシック"/>
      <family val="3"/>
      <charset val="128"/>
      <scheme val="minor"/>
    </font>
    <font>
      <b/>
      <sz val="10"/>
      <color rgb="FFFF0000"/>
      <name val="游ゴシック"/>
      <family val="3"/>
      <charset val="128"/>
      <scheme val="minor"/>
    </font>
    <font>
      <sz val="11"/>
      <name val="游ゴシック"/>
      <family val="3"/>
      <scheme val="minor"/>
    </font>
    <font>
      <sz val="18"/>
      <color rgb="FFFF0000"/>
      <name val="游ゴシック"/>
      <family val="3"/>
      <charset val="128"/>
      <scheme val="minor"/>
    </font>
    <font>
      <u/>
      <sz val="9"/>
      <name val="游ゴシック"/>
      <family val="3"/>
      <charset val="128"/>
      <scheme val="minor"/>
    </font>
    <font>
      <sz val="5"/>
      <name val="游ゴシック"/>
      <family val="3"/>
      <charset val="128"/>
      <scheme val="minor"/>
    </font>
    <font>
      <sz val="11"/>
      <color theme="1"/>
      <name val="ＭＳ Ｐゴシック"/>
      <family val="3"/>
      <charset val="128"/>
    </font>
    <font>
      <sz val="12"/>
      <color theme="1"/>
      <name val="ＭＳ 明朝"/>
      <family val="1"/>
      <charset val="128"/>
    </font>
    <font>
      <sz val="9"/>
      <color theme="1"/>
      <name val="ＭＳ Ｐゴシック"/>
      <family val="3"/>
      <charset val="128"/>
    </font>
    <font>
      <b/>
      <sz val="9"/>
      <color indexed="81"/>
      <name val="MS P ゴシック"/>
      <family val="3"/>
      <charset val="128"/>
    </font>
    <font>
      <sz val="8"/>
      <color theme="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1"/>
      <name val="游ゴシック"/>
      <family val="3"/>
      <charset val="128"/>
      <scheme val="minor"/>
    </font>
    <font>
      <sz val="12"/>
      <name val="游ゴシック"/>
      <family val="3"/>
      <charset val="128"/>
      <scheme val="minor"/>
    </font>
    <font>
      <u/>
      <sz val="11"/>
      <color theme="10"/>
      <name val="游ゴシック"/>
      <family val="3"/>
      <charset val="128"/>
      <scheme val="minor"/>
    </font>
    <font>
      <b/>
      <sz val="11"/>
      <name val="游ゴシック"/>
      <family val="3"/>
      <charset val="128"/>
      <scheme val="minor"/>
    </font>
    <font>
      <b/>
      <sz val="16"/>
      <name val="游ゴシック"/>
      <family val="3"/>
      <charset val="128"/>
      <scheme val="minor"/>
    </font>
    <font>
      <i/>
      <sz val="11"/>
      <name val="游ゴシック"/>
      <family val="3"/>
      <charset val="128"/>
      <scheme val="minor"/>
    </font>
    <font>
      <sz val="10.5"/>
      <color rgb="FF000000"/>
      <name val="游ゴシック"/>
      <family val="3"/>
      <charset val="128"/>
      <scheme val="minor"/>
    </font>
    <font>
      <i/>
      <sz val="11"/>
      <color theme="1"/>
      <name val="游ゴシック"/>
      <family val="3"/>
      <charset val="128"/>
      <scheme val="minor"/>
    </font>
    <font>
      <i/>
      <sz val="8"/>
      <color theme="1"/>
      <name val="游ゴシック"/>
      <family val="3"/>
      <charset val="128"/>
      <scheme val="minor"/>
    </font>
    <font>
      <sz val="8"/>
      <name val="游ゴシック"/>
      <family val="3"/>
      <charset val="128"/>
      <scheme val="minor"/>
    </font>
    <font>
      <b/>
      <sz val="9"/>
      <color indexed="81"/>
      <name val="游ゴシック"/>
      <family val="3"/>
      <charset val="128"/>
      <scheme val="minor"/>
    </font>
    <font>
      <b/>
      <sz val="11"/>
      <color theme="1"/>
      <name val="游ゴシック"/>
      <family val="3"/>
      <charset val="128"/>
      <scheme val="minor"/>
    </font>
    <font>
      <b/>
      <sz val="10"/>
      <color theme="1"/>
      <name val="游ゴシック"/>
      <family val="3"/>
      <charset val="128"/>
    </font>
    <font>
      <sz val="10"/>
      <color theme="1"/>
      <name val="游ゴシック"/>
      <family val="3"/>
      <charset val="128"/>
    </font>
    <font>
      <b/>
      <sz val="10"/>
      <color theme="1"/>
      <name val="游ゴシック"/>
      <family val="3"/>
      <charset val="128"/>
      <scheme val="minor"/>
    </font>
    <font>
      <b/>
      <sz val="10"/>
      <name val="游ゴシック"/>
      <family val="3"/>
      <charset val="128"/>
      <scheme val="minor"/>
    </font>
    <font>
      <b/>
      <sz val="9"/>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diagonalDown="1">
      <left style="thin">
        <color indexed="64"/>
      </left>
      <right/>
      <top/>
      <bottom style="double">
        <color indexed="64"/>
      </bottom>
      <diagonal style="thin">
        <color indexed="64"/>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5">
    <xf numFmtId="0" fontId="0" fillId="0" borderId="0">
      <alignment vertical="center"/>
    </xf>
    <xf numFmtId="0" fontId="5" fillId="0" borderId="0"/>
    <xf numFmtId="38" fontId="7" fillId="0" borderId="0" applyFont="0" applyFill="0" applyBorder="0" applyAlignment="0" applyProtection="0">
      <alignment vertical="center"/>
    </xf>
    <xf numFmtId="0" fontId="8" fillId="0" borderId="0"/>
    <xf numFmtId="0" fontId="4" fillId="0" borderId="0">
      <alignment vertical="center"/>
    </xf>
    <xf numFmtId="0" fontId="10" fillId="0" borderId="0">
      <alignment vertical="center"/>
    </xf>
    <xf numFmtId="0" fontId="5" fillId="0" borderId="0">
      <alignment vertical="center"/>
    </xf>
    <xf numFmtId="0" fontId="20" fillId="0" borderId="0" applyNumberFormat="0" applyFill="0" applyBorder="0" applyAlignment="0" applyProtection="0">
      <alignment vertical="center"/>
    </xf>
    <xf numFmtId="0" fontId="23" fillId="0" borderId="0"/>
    <xf numFmtId="6" fontId="7" fillId="0" borderId="0" applyFont="0" applyFill="0" applyBorder="0" applyAlignment="0" applyProtection="0">
      <alignment vertical="center"/>
    </xf>
    <xf numFmtId="0" fontId="3" fillId="0" borderId="0">
      <alignment vertical="center"/>
    </xf>
    <xf numFmtId="6" fontId="7" fillId="0" borderId="0" applyFont="0" applyFill="0" applyBorder="0" applyAlignment="0" applyProtection="0">
      <alignment vertical="center"/>
    </xf>
    <xf numFmtId="0" fontId="2" fillId="0" borderId="0">
      <alignment vertical="center"/>
    </xf>
    <xf numFmtId="6" fontId="7" fillId="0" borderId="0" applyFont="0" applyFill="0" applyBorder="0" applyAlignment="0" applyProtection="0">
      <alignment vertical="center"/>
    </xf>
    <xf numFmtId="0" fontId="1" fillId="0" borderId="0">
      <alignment vertical="center"/>
    </xf>
  </cellStyleXfs>
  <cellXfs count="515">
    <xf numFmtId="0" fontId="0" fillId="0" borderId="0" xfId="0">
      <alignment vertical="center"/>
    </xf>
    <xf numFmtId="0" fontId="14" fillId="0" borderId="0" xfId="0" applyFont="1" applyAlignment="1">
      <alignment horizontal="center" vertical="center" shrinkToFit="1"/>
    </xf>
    <xf numFmtId="0" fontId="12" fillId="0" borderId="0" xfId="0" applyFont="1">
      <alignment vertical="center"/>
    </xf>
    <xf numFmtId="0" fontId="12" fillId="0" borderId="20" xfId="0" applyFont="1" applyBorder="1">
      <alignment vertical="center"/>
    </xf>
    <xf numFmtId="0" fontId="13" fillId="0" borderId="10" xfId="0" applyFont="1" applyBorder="1">
      <alignment vertical="center"/>
    </xf>
    <xf numFmtId="0" fontId="12" fillId="0" borderId="0" xfId="0" applyFont="1" applyAlignment="1">
      <alignment horizontal="center" vertical="center"/>
    </xf>
    <xf numFmtId="0" fontId="18" fillId="0" borderId="0" xfId="0" applyFont="1" applyAlignment="1">
      <alignment vertical="top" wrapText="1"/>
    </xf>
    <xf numFmtId="0" fontId="18" fillId="0" borderId="0" xfId="0" applyFont="1">
      <alignment vertical="center"/>
    </xf>
    <xf numFmtId="0" fontId="12" fillId="0" borderId="20" xfId="0" applyFont="1" applyBorder="1" applyAlignment="1">
      <alignment vertical="center" shrinkToFit="1"/>
    </xf>
    <xf numFmtId="0" fontId="12" fillId="0" borderId="13" xfId="0" applyFont="1" applyBorder="1">
      <alignment vertical="center"/>
    </xf>
    <xf numFmtId="0" fontId="12" fillId="0" borderId="19" xfId="0" applyFont="1" applyBorder="1" applyAlignment="1">
      <alignment vertical="center" shrinkToFit="1"/>
    </xf>
    <xf numFmtId="0" fontId="12" fillId="0" borderId="28" xfId="0" applyFont="1" applyBorder="1" applyAlignment="1">
      <alignment vertical="center" shrinkToFit="1"/>
    </xf>
    <xf numFmtId="0" fontId="14" fillId="0" borderId="5" xfId="0" applyFont="1" applyBorder="1" applyAlignment="1">
      <alignment horizontal="center" vertical="center" shrinkToFit="1"/>
    </xf>
    <xf numFmtId="0" fontId="21" fillId="0" borderId="0" xfId="0" applyFont="1">
      <alignment vertical="center"/>
    </xf>
    <xf numFmtId="0" fontId="15" fillId="0" borderId="0" xfId="0" applyFont="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Alignment="1">
      <alignment vertical="center" shrinkToFit="1"/>
    </xf>
    <xf numFmtId="0" fontId="19" fillId="0" borderId="20" xfId="0" applyFont="1" applyBorder="1" applyAlignment="1">
      <alignment vertical="center" shrinkToFit="1"/>
    </xf>
    <xf numFmtId="0" fontId="12" fillId="0" borderId="50" xfId="0" applyFont="1" applyBorder="1">
      <alignment vertical="center"/>
    </xf>
    <xf numFmtId="0" fontId="19" fillId="0" borderId="12" xfId="0" applyFont="1" applyBorder="1" applyAlignment="1">
      <alignment vertical="center" shrinkToFit="1"/>
    </xf>
    <xf numFmtId="0" fontId="22" fillId="0" borderId="0" xfId="0" applyFont="1" applyAlignment="1">
      <alignment vertical="center" wrapText="1" shrinkToFit="1"/>
    </xf>
    <xf numFmtId="0" fontId="22" fillId="0" borderId="0" xfId="0" applyFont="1" applyAlignment="1">
      <alignment vertical="center" shrinkToFit="1"/>
    </xf>
    <xf numFmtId="0" fontId="12" fillId="0" borderId="19" xfId="0" applyFont="1" applyBorder="1" applyAlignment="1">
      <alignment horizontal="center" vertical="center" shrinkToFit="1"/>
    </xf>
    <xf numFmtId="0" fontId="12" fillId="0" borderId="13" xfId="0" applyFont="1" applyBorder="1" applyAlignment="1">
      <alignment horizontal="center" vertical="center" shrinkToFit="1"/>
    </xf>
    <xf numFmtId="176" fontId="12" fillId="0" borderId="19" xfId="0" applyNumberFormat="1" applyFont="1" applyBorder="1" applyAlignment="1">
      <alignment horizontal="center" vertical="center" shrinkToFit="1"/>
    </xf>
    <xf numFmtId="0" fontId="12" fillId="0" borderId="0" xfId="0" applyFont="1" applyAlignment="1">
      <alignment vertical="center" shrinkToFit="1"/>
    </xf>
    <xf numFmtId="0" fontId="12" fillId="0" borderId="10" xfId="0" applyFont="1" applyBorder="1">
      <alignment vertical="center"/>
    </xf>
    <xf numFmtId="0" fontId="12" fillId="0" borderId="0" xfId="0" applyFont="1" applyAlignment="1">
      <alignment horizontal="center" vertical="center" shrinkToFit="1"/>
    </xf>
    <xf numFmtId="0" fontId="12" fillId="0" borderId="41" xfId="0" applyFont="1" applyBorder="1">
      <alignment vertical="center"/>
    </xf>
    <xf numFmtId="0" fontId="12" fillId="0" borderId="28" xfId="0" applyFont="1" applyBorder="1" applyAlignment="1">
      <alignment horizontal="center" vertical="center" shrinkToFit="1"/>
    </xf>
    <xf numFmtId="0" fontId="12" fillId="0" borderId="41" xfId="0" applyFont="1" applyBorder="1" applyAlignment="1">
      <alignment vertical="center" shrinkToFit="1"/>
    </xf>
    <xf numFmtId="0" fontId="12" fillId="0" borderId="50" xfId="0" applyFont="1" applyBorder="1" applyAlignment="1">
      <alignment vertical="center" shrinkToFit="1"/>
    </xf>
    <xf numFmtId="176" fontId="12" fillId="0" borderId="0" xfId="0" applyNumberFormat="1" applyFont="1" applyAlignment="1">
      <alignment horizontal="center"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shrinkToFit="1"/>
    </xf>
    <xf numFmtId="0" fontId="12" fillId="0" borderId="0" xfId="0" applyFont="1" applyAlignment="1">
      <alignment horizontal="right" vertical="center" shrinkToFit="1"/>
    </xf>
    <xf numFmtId="0" fontId="12" fillId="0" borderId="0" xfId="0" applyFont="1" applyAlignment="1">
      <alignment vertical="center" wrapText="1" shrinkToFit="1"/>
    </xf>
    <xf numFmtId="0" fontId="12" fillId="0" borderId="0" xfId="0" applyFont="1" applyAlignment="1">
      <alignment vertical="top" wrapText="1" shrinkToFit="1"/>
    </xf>
    <xf numFmtId="38" fontId="12" fillId="0" borderId="0" xfId="2" applyFont="1" applyFill="1" applyAlignment="1">
      <alignment vertical="center"/>
    </xf>
    <xf numFmtId="181" fontId="12" fillId="0" borderId="0" xfId="0" applyNumberFormat="1" applyFont="1">
      <alignment vertical="center"/>
    </xf>
    <xf numFmtId="0" fontId="12" fillId="0" borderId="0" xfId="0" applyFont="1" applyAlignment="1">
      <alignment horizontal="right" vertical="top"/>
    </xf>
    <xf numFmtId="0" fontId="12" fillId="0" borderId="0" xfId="0" applyFont="1" applyAlignment="1">
      <alignment vertical="top"/>
    </xf>
    <xf numFmtId="0" fontId="24" fillId="0" borderId="0" xfId="0" applyFont="1" applyAlignment="1">
      <alignment horizontal="left" vertical="top" shrinkToFit="1"/>
    </xf>
    <xf numFmtId="0" fontId="27" fillId="0" borderId="0" xfId="4" applyFont="1">
      <alignment vertical="center"/>
    </xf>
    <xf numFmtId="0" fontId="28" fillId="0" borderId="0" xfId="4" applyFont="1">
      <alignment vertical="center"/>
    </xf>
    <xf numFmtId="0" fontId="29" fillId="4" borderId="0" xfId="4" applyFont="1" applyFill="1">
      <alignment vertical="center"/>
    </xf>
    <xf numFmtId="0" fontId="24" fillId="0" borderId="0" xfId="0" applyFont="1" applyAlignment="1">
      <alignment vertical="top" shrinkToFit="1"/>
    </xf>
    <xf numFmtId="0" fontId="12" fillId="0" borderId="0" xfId="0" applyFont="1" applyAlignment="1">
      <alignment vertical="top" wrapText="1"/>
    </xf>
    <xf numFmtId="0" fontId="13" fillId="0" borderId="0" xfId="0" applyFont="1">
      <alignment vertical="center"/>
    </xf>
    <xf numFmtId="0" fontId="12" fillId="3" borderId="0" xfId="0" applyFont="1" applyFill="1">
      <alignment vertical="center"/>
    </xf>
    <xf numFmtId="0" fontId="15" fillId="0" borderId="0" xfId="0" applyFont="1">
      <alignment vertical="center"/>
    </xf>
    <xf numFmtId="0" fontId="14" fillId="0" borderId="0" xfId="0" applyFont="1">
      <alignment vertical="center"/>
    </xf>
    <xf numFmtId="0" fontId="15" fillId="0" borderId="3" xfId="0" applyFont="1" applyBorder="1" applyAlignment="1">
      <alignment horizontal="center" vertical="center" shrinkToFit="1"/>
    </xf>
    <xf numFmtId="0" fontId="12" fillId="0" borderId="0" xfId="0" applyFont="1" applyAlignment="1">
      <alignment horizontal="right" vertical="center"/>
    </xf>
    <xf numFmtId="38" fontId="12" fillId="0" borderId="0" xfId="2" applyFont="1" applyFill="1" applyAlignment="1">
      <alignment horizontal="right" vertical="center"/>
    </xf>
    <xf numFmtId="181" fontId="12" fillId="0" borderId="0" xfId="0" applyNumberFormat="1" applyFont="1" applyAlignment="1">
      <alignment horizontal="center" vertical="center" shrinkToFit="1"/>
    </xf>
    <xf numFmtId="178" fontId="12" fillId="0" borderId="0" xfId="0" applyNumberFormat="1" applyFont="1" applyAlignment="1">
      <alignment horizontal="center" vertical="center"/>
    </xf>
    <xf numFmtId="0" fontId="32" fillId="0" borderId="0" xfId="0" applyFont="1">
      <alignment vertical="center"/>
    </xf>
    <xf numFmtId="0" fontId="33" fillId="0" borderId="0" xfId="0" applyFont="1">
      <alignment vertical="center"/>
    </xf>
    <xf numFmtId="0" fontId="32" fillId="0" borderId="0" xfId="0" applyFont="1" applyAlignment="1">
      <alignment horizontal="left" vertical="center"/>
    </xf>
    <xf numFmtId="42" fontId="32" fillId="0" borderId="0" xfId="0" applyNumberFormat="1" applyFont="1" applyAlignment="1">
      <alignment horizontal="right" vertical="center"/>
    </xf>
    <xf numFmtId="0" fontId="11" fillId="0" borderId="0" xfId="0" applyFont="1" applyAlignment="1">
      <alignment horizontal="center" vertical="center"/>
    </xf>
    <xf numFmtId="0" fontId="34" fillId="0" borderId="0" xfId="0" applyFont="1">
      <alignment vertical="center"/>
    </xf>
    <xf numFmtId="0" fontId="35" fillId="0" borderId="0" xfId="0" applyFont="1">
      <alignment vertical="center"/>
    </xf>
    <xf numFmtId="0" fontId="32" fillId="0" borderId="0" xfId="0" applyFont="1" applyAlignment="1">
      <alignment horizontal="center" vertical="center"/>
    </xf>
    <xf numFmtId="0" fontId="34" fillId="0" borderId="0" xfId="0" applyFont="1" applyAlignment="1">
      <alignment horizontal="right" vertical="center"/>
    </xf>
    <xf numFmtId="0" fontId="37" fillId="0" borderId="0" xfId="0" applyFont="1" applyAlignment="1">
      <alignment vertical="top"/>
    </xf>
    <xf numFmtId="178" fontId="34" fillId="0" borderId="0" xfId="0" applyNumberFormat="1" applyFont="1" applyAlignment="1">
      <alignment vertical="center" shrinkToFit="1"/>
    </xf>
    <xf numFmtId="0" fontId="34" fillId="0" borderId="0" xfId="0" applyFont="1" applyAlignment="1">
      <alignment horizontal="justify" vertical="center"/>
    </xf>
    <xf numFmtId="0" fontId="34" fillId="0" borderId="0" xfId="0" applyFont="1" applyAlignment="1">
      <alignment horizontal="left" vertical="center"/>
    </xf>
    <xf numFmtId="0" fontId="34" fillId="0" borderId="0" xfId="0" applyFont="1" applyAlignment="1">
      <alignment horizontal="center" vertical="center"/>
    </xf>
    <xf numFmtId="0" fontId="32" fillId="0" borderId="0" xfId="0" applyFont="1" applyAlignment="1">
      <alignment horizontal="left" vertical="center" shrinkToFit="1"/>
    </xf>
    <xf numFmtId="0" fontId="37" fillId="0" borderId="0" xfId="0" applyFont="1" applyAlignment="1">
      <alignment vertical="center" wrapText="1"/>
    </xf>
    <xf numFmtId="0" fontId="34" fillId="0" borderId="0" xfId="0" applyFont="1" applyAlignment="1">
      <alignment vertical="justify" wrapText="1"/>
    </xf>
    <xf numFmtId="180" fontId="34" fillId="0" borderId="0" xfId="0" applyNumberFormat="1" applyFont="1">
      <alignment vertical="center"/>
    </xf>
    <xf numFmtId="180" fontId="39" fillId="0" borderId="0" xfId="0" applyNumberFormat="1" applyFont="1">
      <alignment vertical="center"/>
    </xf>
    <xf numFmtId="0" fontId="40" fillId="0" borderId="0" xfId="0" applyFont="1">
      <alignment vertical="center"/>
    </xf>
    <xf numFmtId="0" fontId="37" fillId="0" borderId="0" xfId="0" applyFont="1">
      <alignment vertical="center"/>
    </xf>
    <xf numFmtId="176" fontId="34" fillId="0" borderId="0" xfId="0" applyNumberFormat="1" applyFont="1" applyAlignment="1">
      <alignment horizontal="distributed" vertical="center" shrinkToFit="1"/>
    </xf>
    <xf numFmtId="0" fontId="34" fillId="0" borderId="0" xfId="0" applyFont="1" applyAlignment="1">
      <alignment horizontal="left" vertical="center" wrapText="1"/>
    </xf>
    <xf numFmtId="180" fontId="41" fillId="0" borderId="0" xfId="0" applyNumberFormat="1" applyFont="1">
      <alignment vertical="center"/>
    </xf>
    <xf numFmtId="0" fontId="34" fillId="0" borderId="0" xfId="0" applyFont="1" applyAlignment="1">
      <alignment vertical="center" wrapText="1"/>
    </xf>
    <xf numFmtId="178" fontId="34" fillId="0" borderId="0" xfId="0" applyNumberFormat="1" applyFont="1">
      <alignment vertical="center"/>
    </xf>
    <xf numFmtId="0" fontId="34" fillId="0" borderId="0" xfId="0" applyFont="1" applyAlignment="1">
      <alignment vertical="top" wrapText="1" shrinkToFit="1"/>
    </xf>
    <xf numFmtId="0" fontId="34" fillId="0" borderId="0" xfId="0" applyFont="1" applyAlignment="1">
      <alignment vertical="top" shrinkToFit="1"/>
    </xf>
    <xf numFmtId="0" fontId="34" fillId="0" borderId="0" xfId="0" applyFont="1" applyAlignment="1">
      <alignment vertical="top" wrapText="1"/>
    </xf>
    <xf numFmtId="0" fontId="34" fillId="0" borderId="0" xfId="0" applyFont="1" applyAlignment="1">
      <alignment vertical="center" shrinkToFit="1"/>
    </xf>
    <xf numFmtId="0" fontId="34" fillId="0" borderId="0" xfId="0" applyFont="1" applyAlignment="1">
      <alignment horizontal="right" vertical="center" shrinkToFit="1"/>
    </xf>
    <xf numFmtId="38" fontId="34" fillId="0" borderId="0" xfId="2" applyFont="1" applyFill="1" applyAlignment="1">
      <alignment horizontal="right" vertical="center"/>
    </xf>
    <xf numFmtId="38" fontId="34" fillId="0" borderId="0" xfId="2" applyFont="1" applyFill="1" applyAlignment="1">
      <alignment vertical="center"/>
    </xf>
    <xf numFmtId="178" fontId="34" fillId="0" borderId="0" xfId="0" applyNumberFormat="1" applyFont="1" applyAlignment="1">
      <alignment horizontal="center" vertical="center"/>
    </xf>
    <xf numFmtId="0" fontId="34" fillId="0" borderId="0" xfId="0" applyFont="1" applyAlignment="1">
      <alignment horizontal="right" vertical="top"/>
    </xf>
    <xf numFmtId="0" fontId="34" fillId="0" borderId="0" xfId="0" applyFont="1" applyAlignment="1">
      <alignment vertical="top"/>
    </xf>
    <xf numFmtId="0" fontId="46" fillId="0" borderId="0" xfId="0" applyFont="1" applyAlignment="1">
      <alignment horizontal="left" vertical="center"/>
    </xf>
    <xf numFmtId="0" fontId="47" fillId="0" borderId="0" xfId="0" applyFont="1">
      <alignment vertical="center"/>
    </xf>
    <xf numFmtId="0" fontId="47" fillId="0" borderId="0" xfId="0" applyFont="1" applyAlignment="1">
      <alignment horizontal="center" vertical="center"/>
    </xf>
    <xf numFmtId="0" fontId="49" fillId="0" borderId="0" xfId="0" applyFont="1">
      <alignment vertical="center"/>
    </xf>
    <xf numFmtId="178" fontId="39" fillId="0" borderId="0" xfId="0" applyNumberFormat="1" applyFont="1" applyAlignment="1">
      <alignment vertical="center" shrinkToFit="1"/>
    </xf>
    <xf numFmtId="0" fontId="14" fillId="0" borderId="80" xfId="0" applyFont="1" applyBorder="1" applyAlignment="1">
      <alignment horizontal="center" vertical="center" shrinkToFit="1"/>
    </xf>
    <xf numFmtId="0" fontId="14" fillId="0" borderId="65" xfId="0" applyFont="1" applyBorder="1" applyAlignment="1">
      <alignment horizontal="center" vertical="center" shrinkToFit="1"/>
    </xf>
    <xf numFmtId="0" fontId="14" fillId="0" borderId="66" xfId="0" applyFont="1" applyBorder="1" applyAlignment="1">
      <alignment horizontal="center" vertical="center" shrinkToFit="1"/>
    </xf>
    <xf numFmtId="0" fontId="14" fillId="0" borderId="80" xfId="0" applyFont="1" applyBorder="1" applyAlignment="1" applyProtection="1">
      <alignment horizontal="center" vertical="center"/>
      <protection locked="0"/>
    </xf>
    <xf numFmtId="0" fontId="14" fillId="0" borderId="6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41" fontId="14" fillId="2" borderId="1" xfId="0" applyNumberFormat="1" applyFont="1" applyFill="1" applyBorder="1" applyAlignment="1">
      <alignment horizontal="right" vertical="center" shrinkToFit="1"/>
    </xf>
    <xf numFmtId="41" fontId="14" fillId="2" borderId="6" xfId="0" applyNumberFormat="1" applyFont="1" applyFill="1" applyBorder="1" applyAlignment="1">
      <alignment horizontal="right" vertical="center" shrinkToFit="1"/>
    </xf>
    <xf numFmtId="41" fontId="14" fillId="2" borderId="8" xfId="0" applyNumberFormat="1" applyFont="1" applyFill="1" applyBorder="1" applyAlignment="1">
      <alignment horizontal="right" vertical="center" shrinkToFit="1"/>
    </xf>
    <xf numFmtId="41" fontId="14" fillId="2" borderId="1" xfId="0" applyNumberFormat="1"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41" fontId="14" fillId="2" borderId="6" xfId="0" applyNumberFormat="1" applyFont="1" applyFill="1" applyBorder="1" applyAlignment="1">
      <alignment horizontal="center" vertical="center" shrinkToFit="1"/>
    </xf>
    <xf numFmtId="41" fontId="14" fillId="2" borderId="8" xfId="0" applyNumberFormat="1" applyFont="1" applyFill="1" applyBorder="1" applyAlignment="1">
      <alignment horizontal="center" vertical="center" shrinkToFit="1"/>
    </xf>
    <xf numFmtId="0" fontId="47" fillId="0" borderId="1" xfId="0" applyFont="1" applyBorder="1" applyAlignment="1">
      <alignment horizontal="center" vertical="center"/>
    </xf>
    <xf numFmtId="0" fontId="47" fillId="0" borderId="6" xfId="0" applyFont="1" applyBorder="1" applyAlignment="1">
      <alignment horizontal="center" vertical="center"/>
    </xf>
    <xf numFmtId="0" fontId="47" fillId="0" borderId="8" xfId="0" applyFont="1" applyBorder="1" applyAlignment="1">
      <alignment horizontal="center" vertical="center"/>
    </xf>
    <xf numFmtId="49" fontId="47" fillId="0" borderId="1" xfId="0" applyNumberFormat="1" applyFont="1" applyBorder="1" applyAlignment="1">
      <alignment horizontal="center" vertical="center"/>
    </xf>
    <xf numFmtId="49" fontId="47" fillId="0" borderId="6" xfId="0" applyNumberFormat="1" applyFont="1" applyBorder="1" applyAlignment="1">
      <alignment horizontal="center" vertical="center"/>
    </xf>
    <xf numFmtId="49" fontId="47" fillId="0" borderId="8" xfId="0" applyNumberFormat="1" applyFont="1" applyBorder="1" applyAlignment="1">
      <alignment horizontal="center" vertical="center"/>
    </xf>
    <xf numFmtId="0" fontId="49" fillId="0" borderId="0" xfId="0" applyFont="1" applyAlignment="1">
      <alignment horizontal="left" vertical="center" shrinkToFit="1"/>
    </xf>
    <xf numFmtId="0" fontId="15" fillId="0" borderId="3"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57" xfId="0" applyFont="1" applyBorder="1" applyAlignment="1" applyProtection="1">
      <alignment horizontal="left" vertical="center" shrinkToFit="1"/>
      <protection locked="0"/>
    </xf>
    <xf numFmtId="0" fontId="15" fillId="0" borderId="58" xfId="0" applyFont="1" applyBorder="1" applyAlignment="1" applyProtection="1">
      <alignment horizontal="left" vertical="center" shrinkToFit="1"/>
      <protection locked="0"/>
    </xf>
    <xf numFmtId="0" fontId="15" fillId="0" borderId="62"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54" xfId="0" applyFont="1" applyBorder="1" applyAlignment="1" applyProtection="1">
      <alignment horizontal="left" vertical="center" shrinkToFit="1"/>
      <protection locked="0"/>
    </xf>
    <xf numFmtId="0" fontId="15" fillId="0" borderId="63" xfId="0" applyFont="1" applyBorder="1" applyAlignment="1" applyProtection="1">
      <alignment horizontal="left" vertical="center" shrinkToFit="1"/>
      <protection locked="0"/>
    </xf>
    <xf numFmtId="0" fontId="15" fillId="0" borderId="55"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23" xfId="0" applyFont="1" applyBorder="1" applyAlignment="1">
      <alignment horizontal="center" vertical="center" shrinkToFit="1"/>
    </xf>
    <xf numFmtId="0" fontId="36" fillId="0" borderId="60" xfId="7" applyFont="1" applyFill="1" applyBorder="1" applyAlignment="1" applyProtection="1">
      <alignment horizontal="center" vertical="center" shrinkToFit="1"/>
      <protection locked="0"/>
    </xf>
    <xf numFmtId="0" fontId="15" fillId="0" borderId="60" xfId="0" applyFont="1" applyBorder="1" applyAlignment="1" applyProtection="1">
      <alignment horizontal="center" vertical="center" shrinkToFit="1"/>
      <protection locked="0"/>
    </xf>
    <xf numFmtId="0" fontId="15" fillId="0" borderId="61" xfId="0" applyFont="1" applyBorder="1" applyAlignment="1" applyProtection="1">
      <alignment horizontal="center" vertical="center" shrinkToFit="1"/>
      <protection locked="0"/>
    </xf>
    <xf numFmtId="0" fontId="15" fillId="0" borderId="25"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2" xfId="0" applyFont="1" applyBorder="1" applyAlignment="1" applyProtection="1">
      <alignment horizontal="center" vertical="center" shrinkToFit="1"/>
      <protection locked="0"/>
    </xf>
    <xf numFmtId="0" fontId="36" fillId="0" borderId="2" xfId="7" applyFont="1" applyFill="1" applyBorder="1" applyAlignment="1" applyProtection="1">
      <alignment horizontal="center" vertical="center" shrinkToFit="1"/>
      <protection locked="0"/>
    </xf>
    <xf numFmtId="0" fontId="15" fillId="0" borderId="53" xfId="0" applyFont="1" applyBorder="1" applyAlignment="1" applyProtection="1">
      <alignment horizontal="center" vertical="center" shrinkToFit="1"/>
      <protection locked="0"/>
    </xf>
    <xf numFmtId="0" fontId="15" fillId="0" borderId="59"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37"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8" xfId="0" applyFont="1" applyBorder="1" applyAlignment="1">
      <alignment horizontal="center" vertical="center" shrinkToFit="1"/>
    </xf>
    <xf numFmtId="0" fontId="12" fillId="0" borderId="36"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49" fillId="0" borderId="0" xfId="0" applyFont="1" applyAlignment="1">
      <alignment horizontal="left" vertical="center"/>
    </xf>
    <xf numFmtId="0" fontId="14" fillId="0" borderId="80"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181" fontId="14" fillId="2" borderId="65" xfId="0" applyNumberFormat="1" applyFont="1" applyFill="1" applyBorder="1" applyAlignment="1">
      <alignment horizontal="center" vertical="center"/>
    </xf>
    <xf numFmtId="181" fontId="14" fillId="2" borderId="66" xfId="0" applyNumberFormat="1" applyFont="1" applyFill="1" applyBorder="1" applyAlignment="1">
      <alignment horizontal="center" vertical="center"/>
    </xf>
    <xf numFmtId="181" fontId="14" fillId="0" borderId="65" xfId="0" applyNumberFormat="1" applyFont="1" applyBorder="1" applyAlignment="1">
      <alignment horizontal="center" vertical="center"/>
    </xf>
    <xf numFmtId="181" fontId="14" fillId="0" borderId="66" xfId="0" applyNumberFormat="1" applyFont="1" applyBorder="1" applyAlignment="1">
      <alignment horizontal="center" vertical="center"/>
    </xf>
    <xf numFmtId="0" fontId="32" fillId="0" borderId="2" xfId="0" applyFont="1" applyBorder="1" applyAlignment="1">
      <alignment horizontal="center" vertical="center"/>
    </xf>
    <xf numFmtId="183" fontId="32" fillId="0" borderId="2" xfId="0" applyNumberFormat="1" applyFont="1" applyBorder="1" applyAlignment="1" applyProtection="1">
      <alignment horizontal="center" vertical="center" shrinkToFit="1"/>
      <protection locked="0"/>
    </xf>
    <xf numFmtId="41" fontId="14" fillId="2" borderId="2" xfId="0" applyNumberFormat="1" applyFont="1" applyFill="1" applyBorder="1" applyAlignment="1">
      <alignment horizontal="right" vertical="center" shrinkToFit="1"/>
    </xf>
    <xf numFmtId="41" fontId="14" fillId="0" borderId="1" xfId="0" applyNumberFormat="1" applyFont="1" applyBorder="1" applyAlignment="1" applyProtection="1">
      <alignment horizontal="right" vertical="center" shrinkToFit="1"/>
      <protection locked="0"/>
    </xf>
    <xf numFmtId="41" fontId="14" fillId="0" borderId="6" xfId="0" applyNumberFormat="1" applyFont="1" applyBorder="1" applyAlignment="1" applyProtection="1">
      <alignment horizontal="right" vertical="center" shrinkToFit="1"/>
      <protection locked="0"/>
    </xf>
    <xf numFmtId="41" fontId="14" fillId="0" borderId="8" xfId="0" applyNumberFormat="1" applyFont="1" applyBorder="1" applyAlignment="1" applyProtection="1">
      <alignment horizontal="right" vertical="center" shrinkToFit="1"/>
      <protection locked="0"/>
    </xf>
    <xf numFmtId="181" fontId="14" fillId="0" borderId="1" xfId="0" applyNumberFormat="1" applyFont="1" applyBorder="1" applyAlignment="1" applyProtection="1">
      <alignment horizontal="center" vertical="center" shrinkToFit="1"/>
      <protection locked="0"/>
    </xf>
    <xf numFmtId="181" fontId="14" fillId="0" borderId="6" xfId="0" applyNumberFormat="1" applyFont="1" applyBorder="1" applyAlignment="1" applyProtection="1">
      <alignment horizontal="center" vertical="center" shrinkToFit="1"/>
      <protection locked="0"/>
    </xf>
    <xf numFmtId="181" fontId="14" fillId="0" borderId="8" xfId="0" applyNumberFormat="1"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0" fontId="31" fillId="0" borderId="2" xfId="0" applyFont="1" applyBorder="1" applyAlignment="1">
      <alignment horizontal="center" vertical="center"/>
    </xf>
    <xf numFmtId="0" fontId="32" fillId="0" borderId="2" xfId="0" applyFont="1" applyBorder="1" applyAlignment="1">
      <alignment horizontal="center" vertical="center" shrinkToFit="1"/>
    </xf>
    <xf numFmtId="181" fontId="32" fillId="0" borderId="2" xfId="2" applyNumberFormat="1" applyFont="1" applyFill="1" applyBorder="1" applyAlignment="1" applyProtection="1">
      <alignment horizontal="center" vertical="center" shrinkToFit="1"/>
      <protection locked="0"/>
    </xf>
    <xf numFmtId="0" fontId="14" fillId="0" borderId="1"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 xfId="0" applyFont="1" applyBorder="1" applyAlignment="1" applyProtection="1">
      <alignment horizontal="left" vertical="center" shrinkToFit="1"/>
      <protection locked="0"/>
    </xf>
    <xf numFmtId="0" fontId="14" fillId="0" borderId="6" xfId="0" applyFont="1" applyBorder="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0" fontId="14" fillId="0" borderId="6" xfId="0" applyFont="1" applyBorder="1" applyAlignment="1">
      <alignment horizontal="center" vertical="center" shrinkToFit="1"/>
    </xf>
    <xf numFmtId="183" fontId="14" fillId="0" borderId="2" xfId="0" applyNumberFormat="1" applyFont="1" applyBorder="1" applyAlignment="1" applyProtection="1">
      <alignment horizontal="center" vertical="center" shrinkToFit="1"/>
      <protection locked="0"/>
    </xf>
    <xf numFmtId="0" fontId="48" fillId="0" borderId="14" xfId="0" applyFont="1" applyBorder="1" applyAlignment="1">
      <alignment horizontal="left" vertical="center" shrinkToFit="1"/>
    </xf>
    <xf numFmtId="0" fontId="31" fillId="0" borderId="1" xfId="0" applyFont="1" applyBorder="1" applyAlignment="1">
      <alignment horizontal="center" vertical="center" wrapText="1" shrinkToFit="1"/>
    </xf>
    <xf numFmtId="0" fontId="31" fillId="0" borderId="6" xfId="0" applyFont="1" applyBorder="1" applyAlignment="1">
      <alignment horizontal="center" vertical="center" wrapText="1" shrinkToFit="1"/>
    </xf>
    <xf numFmtId="0" fontId="31" fillId="0" borderId="8" xfId="0" applyFont="1" applyBorder="1" applyAlignment="1">
      <alignment horizontal="center" vertical="center" wrapText="1" shrinkToFit="1"/>
    </xf>
    <xf numFmtId="0" fontId="14" fillId="0" borderId="2"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8" xfId="0" applyFont="1" applyBorder="1" applyAlignment="1">
      <alignment horizontal="center" vertical="center" shrinkToFit="1"/>
    </xf>
    <xf numFmtId="0" fontId="48" fillId="0" borderId="30" xfId="0" applyFont="1" applyBorder="1" applyAlignment="1">
      <alignment horizontal="left" vertical="center" shrinkToFit="1"/>
    </xf>
    <xf numFmtId="176" fontId="14" fillId="0" borderId="1" xfId="0" applyNumberFormat="1" applyFont="1" applyBorder="1" applyAlignment="1" applyProtection="1">
      <alignment horizontal="center" vertical="center" shrinkToFit="1"/>
      <protection locked="0"/>
    </xf>
    <xf numFmtId="176" fontId="14" fillId="0" borderId="6" xfId="0" applyNumberFormat="1" applyFont="1" applyBorder="1" applyAlignment="1" applyProtection="1">
      <alignment horizontal="center" vertical="center" shrinkToFit="1"/>
      <protection locked="0"/>
    </xf>
    <xf numFmtId="176" fontId="14" fillId="0" borderId="8" xfId="0" applyNumberFormat="1" applyFont="1" applyBorder="1" applyAlignment="1" applyProtection="1">
      <alignment horizontal="center" vertical="center" shrinkToFit="1"/>
      <protection locked="0"/>
    </xf>
    <xf numFmtId="0" fontId="14" fillId="2" borderId="1" xfId="0" applyFont="1" applyFill="1" applyBorder="1" applyAlignment="1">
      <alignment horizontal="center" vertical="center" shrinkToFit="1"/>
    </xf>
    <xf numFmtId="0" fontId="14" fillId="0" borderId="27" xfId="0" applyFont="1" applyBorder="1" applyAlignment="1" applyProtection="1">
      <alignment horizontal="center" vertical="center" shrinkToFit="1"/>
      <protection locked="0"/>
    </xf>
    <xf numFmtId="0" fontId="14" fillId="2" borderId="67" xfId="0" applyFont="1" applyFill="1" applyBorder="1" applyAlignment="1">
      <alignment horizontal="center" vertical="center" shrinkToFit="1"/>
    </xf>
    <xf numFmtId="0" fontId="14" fillId="2" borderId="65" xfId="0" applyFont="1" applyFill="1" applyBorder="1" applyAlignment="1">
      <alignment horizontal="center" vertical="center" shrinkToFit="1"/>
    </xf>
    <xf numFmtId="0" fontId="14" fillId="2" borderId="68" xfId="0" applyFont="1" applyFill="1" applyBorder="1" applyAlignment="1">
      <alignment horizontal="center" vertical="center" shrinkToFit="1"/>
    </xf>
    <xf numFmtId="0" fontId="14" fillId="0" borderId="67" xfId="0" applyFont="1" applyBorder="1" applyAlignment="1">
      <alignment horizontal="center" vertical="center" shrinkToFit="1"/>
    </xf>
    <xf numFmtId="0" fontId="14" fillId="0" borderId="68" xfId="0" applyFont="1" applyBorder="1" applyAlignment="1">
      <alignment horizontal="center" vertical="center" shrinkToFit="1"/>
    </xf>
    <xf numFmtId="0" fontId="47" fillId="0" borderId="81" xfId="0" applyFont="1" applyBorder="1" applyAlignment="1">
      <alignment horizontal="center" vertical="center" wrapText="1"/>
    </xf>
    <xf numFmtId="176" fontId="15" fillId="0" borderId="1" xfId="0" applyNumberFormat="1" applyFont="1" applyBorder="1" applyAlignment="1" applyProtection="1">
      <alignment horizontal="center" vertical="center" shrinkToFit="1"/>
      <protection locked="0"/>
    </xf>
    <xf numFmtId="176" fontId="15" fillId="0" borderId="6" xfId="0" applyNumberFormat="1" applyFont="1" applyBorder="1" applyAlignment="1" applyProtection="1">
      <alignment horizontal="center" vertical="center" shrinkToFit="1"/>
      <protection locked="0"/>
    </xf>
    <xf numFmtId="176" fontId="15" fillId="0" borderId="8" xfId="0" applyNumberFormat="1"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2" borderId="2" xfId="0" applyFont="1" applyFill="1" applyBorder="1" applyAlignment="1">
      <alignment horizontal="center" vertical="center" shrinkToFit="1"/>
    </xf>
    <xf numFmtId="0" fontId="48" fillId="0" borderId="19" xfId="0" applyFont="1" applyBorder="1" applyAlignment="1">
      <alignment horizontal="left" vertical="center" shrinkToFit="1"/>
    </xf>
    <xf numFmtId="49" fontId="14" fillId="0" borderId="1" xfId="0" applyNumberFormat="1" applyFont="1" applyBorder="1" applyAlignment="1" applyProtection="1">
      <alignment horizontal="left" vertical="center" shrinkToFit="1"/>
      <protection locked="0"/>
    </xf>
    <xf numFmtId="49" fontId="14" fillId="0" borderId="6" xfId="0" applyNumberFormat="1" applyFont="1" applyBorder="1" applyAlignment="1" applyProtection="1">
      <alignment horizontal="left" vertical="center" shrinkToFit="1"/>
      <protection locked="0"/>
    </xf>
    <xf numFmtId="49" fontId="14" fillId="0" borderId="8" xfId="0" applyNumberFormat="1" applyFont="1" applyBorder="1" applyAlignment="1" applyProtection="1">
      <alignment horizontal="left" vertical="center" shrinkToFit="1"/>
      <protection locked="0"/>
    </xf>
    <xf numFmtId="49" fontId="14" fillId="0" borderId="2" xfId="0" applyNumberFormat="1" applyFont="1" applyBorder="1" applyAlignment="1" applyProtection="1">
      <alignment horizontal="left" vertical="center" shrinkToFit="1"/>
      <protection locked="0"/>
    </xf>
    <xf numFmtId="0" fontId="14" fillId="0" borderId="1" xfId="0" applyFont="1" applyBorder="1" applyAlignment="1" applyProtection="1">
      <alignment horizontal="right" vertical="center" shrinkToFit="1"/>
      <protection locked="0"/>
    </xf>
    <xf numFmtId="0" fontId="14" fillId="0" borderId="6" xfId="0" applyFont="1" applyBorder="1" applyAlignment="1" applyProtection="1">
      <alignment horizontal="right" vertical="center" shrinkToFit="1"/>
      <protection locked="0"/>
    </xf>
    <xf numFmtId="0" fontId="14" fillId="0" borderId="8" xfId="0" applyFont="1" applyBorder="1" applyAlignment="1" applyProtection="1">
      <alignment horizontal="right" vertical="center" shrinkToFit="1"/>
      <protection locked="0"/>
    </xf>
    <xf numFmtId="0" fontId="14" fillId="0" borderId="2" xfId="0" applyFont="1" applyBorder="1" applyAlignment="1">
      <alignment horizontal="left" vertical="center" shrinkToFit="1"/>
    </xf>
    <xf numFmtId="42" fontId="32" fillId="0" borderId="1" xfId="0" applyNumberFormat="1" applyFont="1" applyBorder="1" applyAlignment="1">
      <alignment horizontal="center" vertical="center"/>
    </xf>
    <xf numFmtId="42" fontId="32" fillId="0" borderId="6" xfId="0" applyNumberFormat="1" applyFont="1" applyBorder="1" applyAlignment="1">
      <alignment horizontal="center" vertical="center"/>
    </xf>
    <xf numFmtId="42" fontId="32" fillId="0" borderId="8" xfId="0" applyNumberFormat="1" applyFont="1" applyBorder="1" applyAlignment="1">
      <alignment horizontal="center" vertical="center"/>
    </xf>
    <xf numFmtId="0" fontId="48" fillId="0" borderId="1" xfId="0" applyFont="1" applyBorder="1" applyAlignment="1">
      <alignment horizontal="left" vertical="center" shrinkToFit="1"/>
    </xf>
    <xf numFmtId="0" fontId="48" fillId="0" borderId="6" xfId="0" applyFont="1" applyBorder="1" applyAlignment="1">
      <alignment horizontal="left" vertical="center" shrinkToFit="1"/>
    </xf>
    <xf numFmtId="0" fontId="48" fillId="0" borderId="8" xfId="0" applyFont="1" applyBorder="1" applyAlignment="1">
      <alignment horizontal="left" vertical="center" shrinkToFit="1"/>
    </xf>
    <xf numFmtId="42" fontId="32" fillId="2" borderId="1" xfId="0" applyNumberFormat="1" applyFont="1" applyFill="1" applyBorder="1" applyAlignment="1">
      <alignment horizontal="center" vertical="center"/>
    </xf>
    <xf numFmtId="42" fontId="32" fillId="2" borderId="6" xfId="0" applyNumberFormat="1" applyFont="1" applyFill="1" applyBorder="1" applyAlignment="1">
      <alignment horizontal="center" vertical="center"/>
    </xf>
    <xf numFmtId="42" fontId="32" fillId="2" borderId="8" xfId="0" applyNumberFormat="1" applyFont="1" applyFill="1" applyBorder="1" applyAlignment="1">
      <alignment horizontal="center" vertical="center"/>
    </xf>
    <xf numFmtId="0" fontId="14" fillId="0" borderId="2" xfId="0" applyFont="1" applyBorder="1" applyAlignment="1" applyProtection="1">
      <alignment horizontal="left" vertical="center" shrinkToFit="1"/>
      <protection locked="0"/>
    </xf>
    <xf numFmtId="0" fontId="14" fillId="0" borderId="2" xfId="0" applyFont="1" applyBorder="1" applyAlignment="1">
      <alignment horizontal="left" vertical="center"/>
    </xf>
    <xf numFmtId="0" fontId="14" fillId="0" borderId="32"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30" xfId="0" applyFont="1" applyBorder="1" applyAlignment="1">
      <alignment horizontal="center" vertical="center" shrinkToFit="1"/>
    </xf>
    <xf numFmtId="14" fontId="14" fillId="0" borderId="1" xfId="0" applyNumberFormat="1" applyFont="1" applyBorder="1" applyAlignment="1" applyProtection="1">
      <alignment horizontal="left" vertical="center" shrinkToFit="1"/>
      <protection locked="0"/>
    </xf>
    <xf numFmtId="181" fontId="32" fillId="0" borderId="1" xfId="2" applyNumberFormat="1" applyFont="1" applyFill="1" applyBorder="1" applyAlignment="1" applyProtection="1">
      <alignment horizontal="center" vertical="center" shrinkToFit="1"/>
      <protection locked="0"/>
    </xf>
    <xf numFmtId="181" fontId="32" fillId="0" borderId="6" xfId="2" applyNumberFormat="1" applyFont="1" applyFill="1" applyBorder="1" applyAlignment="1" applyProtection="1">
      <alignment horizontal="center" vertical="center" shrinkToFit="1"/>
      <protection locked="0"/>
    </xf>
    <xf numFmtId="181" fontId="32" fillId="0" borderId="8" xfId="2" applyNumberFormat="1" applyFont="1" applyFill="1" applyBorder="1" applyAlignment="1" applyProtection="1">
      <alignment horizontal="center" vertical="center" shrinkToFit="1"/>
      <protection locked="0"/>
    </xf>
    <xf numFmtId="181" fontId="14" fillId="0" borderId="65" xfId="0" applyNumberFormat="1" applyFont="1" applyBorder="1" applyAlignment="1" applyProtection="1">
      <alignment horizontal="center" vertical="center"/>
      <protection locked="0"/>
    </xf>
    <xf numFmtId="181" fontId="14" fillId="0" borderId="66" xfId="0" applyNumberFormat="1" applyFont="1" applyBorder="1" applyAlignment="1" applyProtection="1">
      <alignment horizontal="center" vertical="center"/>
      <protection locked="0"/>
    </xf>
    <xf numFmtId="0" fontId="31" fillId="0" borderId="6" xfId="0" applyFont="1" applyBorder="1" applyAlignment="1">
      <alignment horizontal="center" vertical="center" shrinkToFit="1"/>
    </xf>
    <xf numFmtId="0" fontId="31" fillId="0" borderId="8" xfId="0" applyFont="1" applyBorder="1" applyAlignment="1">
      <alignment horizontal="center" vertical="center" shrinkToFit="1"/>
    </xf>
    <xf numFmtId="0" fontId="14" fillId="0" borderId="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8" xfId="0" applyFont="1" applyBorder="1" applyAlignment="1">
      <alignment horizontal="left" vertical="center" shrinkToFit="1"/>
    </xf>
    <xf numFmtId="49" fontId="15" fillId="0" borderId="60" xfId="0" applyNumberFormat="1" applyFont="1" applyBorder="1" applyAlignment="1" applyProtection="1">
      <alignment horizontal="center" vertical="center" shrinkToFit="1"/>
      <protection locked="0"/>
    </xf>
    <xf numFmtId="49" fontId="15" fillId="0" borderId="57" xfId="0" applyNumberFormat="1" applyFont="1" applyBorder="1" applyAlignment="1" applyProtection="1">
      <alignment horizontal="left" vertical="center" shrinkToFit="1"/>
      <protection locked="0"/>
    </xf>
    <xf numFmtId="49" fontId="15" fillId="0" borderId="58" xfId="0" applyNumberFormat="1" applyFont="1" applyBorder="1" applyAlignment="1" applyProtection="1">
      <alignment horizontal="left" vertical="center" shrinkToFit="1"/>
      <protection locked="0"/>
    </xf>
    <xf numFmtId="49" fontId="15" fillId="0" borderId="54" xfId="0" applyNumberFormat="1" applyFont="1" applyBorder="1" applyAlignment="1" applyProtection="1">
      <alignment horizontal="left" vertical="center" shrinkToFit="1"/>
      <protection locked="0"/>
    </xf>
    <xf numFmtId="49" fontId="15" fillId="0" borderId="63" xfId="0" applyNumberFormat="1" applyFont="1" applyBorder="1" applyAlignment="1" applyProtection="1">
      <alignment horizontal="left" vertical="center" shrinkToFit="1"/>
      <protection locked="0"/>
    </xf>
    <xf numFmtId="49" fontId="36" fillId="0" borderId="60" xfId="7" applyNumberFormat="1" applyFont="1" applyFill="1" applyBorder="1" applyAlignment="1" applyProtection="1">
      <alignment horizontal="center" vertical="center" shrinkToFit="1"/>
      <protection locked="0"/>
    </xf>
    <xf numFmtId="49" fontId="15" fillId="0" borderId="61" xfId="0" applyNumberFormat="1" applyFont="1" applyBorder="1" applyAlignment="1" applyProtection="1">
      <alignment horizontal="center" vertical="center" shrinkToFit="1"/>
      <protection locked="0"/>
    </xf>
    <xf numFmtId="49" fontId="36" fillId="0" borderId="2" xfId="7" applyNumberFormat="1" applyFont="1" applyFill="1" applyBorder="1" applyAlignment="1" applyProtection="1">
      <alignment horizontal="center" vertical="center" shrinkToFit="1"/>
      <protection locked="0"/>
    </xf>
    <xf numFmtId="49" fontId="15" fillId="0" borderId="2" xfId="0" applyNumberFormat="1" applyFont="1" applyBorder="1" applyAlignment="1" applyProtection="1">
      <alignment horizontal="center" vertical="center" shrinkToFit="1"/>
      <protection locked="0"/>
    </xf>
    <xf numFmtId="49" fontId="15" fillId="0" borderId="53" xfId="0" applyNumberFormat="1" applyFont="1" applyBorder="1" applyAlignment="1" applyProtection="1">
      <alignment horizontal="center" vertical="center" shrinkToFit="1"/>
      <protection locked="0"/>
    </xf>
    <xf numFmtId="185" fontId="14" fillId="0" borderId="2" xfId="0" applyNumberFormat="1" applyFont="1" applyBorder="1" applyAlignment="1">
      <alignment horizontal="left" vertical="center"/>
    </xf>
    <xf numFmtId="49" fontId="12" fillId="0" borderId="36" xfId="0" applyNumberFormat="1" applyFont="1" applyBorder="1" applyAlignment="1" applyProtection="1">
      <alignment horizontal="left" vertical="center"/>
      <protection locked="0"/>
    </xf>
    <xf numFmtId="49" fontId="12" fillId="0" borderId="37" xfId="0" applyNumberFormat="1" applyFont="1" applyBorder="1" applyAlignment="1" applyProtection="1">
      <alignment horizontal="left" vertical="center"/>
      <protection locked="0"/>
    </xf>
    <xf numFmtId="49" fontId="12" fillId="0" borderId="40" xfId="0" applyNumberFormat="1" applyFont="1" applyBorder="1" applyAlignment="1" applyProtection="1">
      <alignment horizontal="left" vertical="center"/>
      <protection locked="0"/>
    </xf>
    <xf numFmtId="49" fontId="12" fillId="0" borderId="13" xfId="0" applyNumberFormat="1" applyFont="1" applyBorder="1" applyAlignment="1" applyProtection="1">
      <alignment horizontal="left" vertical="center"/>
      <protection locked="0"/>
    </xf>
    <xf numFmtId="49" fontId="12" fillId="0" borderId="19" xfId="0" applyNumberFormat="1" applyFont="1" applyBorder="1" applyAlignment="1" applyProtection="1">
      <alignment horizontal="left" vertical="center"/>
      <protection locked="0"/>
    </xf>
    <xf numFmtId="49" fontId="12" fillId="0" borderId="28" xfId="0" applyNumberFormat="1" applyFont="1" applyBorder="1" applyAlignment="1" applyProtection="1">
      <alignment horizontal="left" vertical="center"/>
      <protection locked="0"/>
    </xf>
    <xf numFmtId="0" fontId="31" fillId="0" borderId="1" xfId="0" applyFont="1" applyBorder="1" applyAlignment="1">
      <alignment horizontal="center" vertical="center"/>
    </xf>
    <xf numFmtId="0" fontId="31" fillId="0" borderId="8" xfId="0" applyFont="1" applyBorder="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34" fillId="0" borderId="0" xfId="0" applyFont="1" applyAlignment="1">
      <alignment horizontal="right" vertical="center"/>
    </xf>
    <xf numFmtId="38" fontId="34" fillId="0" borderId="0" xfId="2" applyFont="1" applyFill="1" applyBorder="1" applyAlignment="1" applyProtection="1">
      <alignment horizontal="right" vertical="center"/>
    </xf>
    <xf numFmtId="0" fontId="34" fillId="0" borderId="0" xfId="0" applyFont="1" applyAlignment="1">
      <alignment horizontal="left" vertical="center"/>
    </xf>
    <xf numFmtId="0" fontId="34" fillId="3" borderId="0" xfId="0" applyFont="1" applyFill="1" applyAlignment="1">
      <alignment horizontal="left" vertical="justify" wrapText="1"/>
    </xf>
    <xf numFmtId="0" fontId="34" fillId="0" borderId="0" xfId="0" applyFont="1" applyAlignment="1">
      <alignment horizontal="center" wrapText="1"/>
    </xf>
    <xf numFmtId="0" fontId="37" fillId="0" borderId="0" xfId="0" applyFont="1" applyAlignment="1">
      <alignment horizontal="center" vertical="center" wrapText="1"/>
    </xf>
    <xf numFmtId="0" fontId="38" fillId="0" borderId="0" xfId="0" applyFont="1" applyAlignment="1">
      <alignment horizontal="center" vertical="center"/>
    </xf>
    <xf numFmtId="0" fontId="32" fillId="0" borderId="0" xfId="0" applyFont="1" applyAlignment="1">
      <alignment horizontal="distributed" vertical="center" shrinkToFit="1"/>
    </xf>
    <xf numFmtId="176" fontId="32" fillId="0" borderId="0" xfId="0" applyNumberFormat="1" applyFont="1" applyAlignment="1">
      <alignment horizontal="distributed" vertical="center" shrinkToFit="1"/>
    </xf>
    <xf numFmtId="0" fontId="34" fillId="0" borderId="0" xfId="0" applyFont="1" applyAlignment="1">
      <alignment horizontal="left" vertical="top" wrapText="1"/>
    </xf>
    <xf numFmtId="0" fontId="13" fillId="0" borderId="0" xfId="0" applyFont="1" applyAlignment="1">
      <alignment horizontal="center" vertical="center" shrinkToFit="1"/>
    </xf>
    <xf numFmtId="0" fontId="13" fillId="0" borderId="50" xfId="0" applyFont="1" applyBorder="1" applyAlignment="1">
      <alignment horizontal="center" vertical="center" shrinkToFit="1"/>
    </xf>
    <xf numFmtId="0" fontId="12" fillId="0" borderId="7" xfId="0" applyFont="1" applyBorder="1" applyAlignment="1">
      <alignment horizontal="center" vertical="center"/>
    </xf>
    <xf numFmtId="0" fontId="12" fillId="0" borderId="18" xfId="0" applyFont="1" applyBorder="1" applyAlignment="1">
      <alignment horizontal="center" vertical="center"/>
    </xf>
    <xf numFmtId="0" fontId="12" fillId="0" borderId="25" xfId="0" applyFont="1" applyBorder="1" applyAlignment="1">
      <alignment horizontal="center" vertical="center"/>
    </xf>
    <xf numFmtId="41" fontId="12" fillId="0" borderId="39" xfId="0" applyNumberFormat="1" applyFont="1" applyBorder="1" applyAlignment="1">
      <alignment horizontal="center" vertical="center" shrinkToFit="1"/>
    </xf>
    <xf numFmtId="41" fontId="12" fillId="0" borderId="0" xfId="0" applyNumberFormat="1" applyFont="1" applyAlignment="1">
      <alignment horizontal="center" vertical="center" shrinkToFit="1"/>
    </xf>
    <xf numFmtId="41" fontId="12" fillId="0" borderId="29" xfId="0" applyNumberFormat="1" applyFont="1" applyBorder="1" applyAlignment="1">
      <alignment horizontal="center" vertical="center" shrinkToFit="1"/>
    </xf>
    <xf numFmtId="41" fontId="12" fillId="0" borderId="39" xfId="0" applyNumberFormat="1" applyFont="1" applyBorder="1" applyAlignment="1">
      <alignment horizontal="center" vertical="center"/>
    </xf>
    <xf numFmtId="41" fontId="12" fillId="0" borderId="0" xfId="0" applyNumberFormat="1" applyFont="1" applyAlignment="1">
      <alignment horizontal="center" vertical="center"/>
    </xf>
    <xf numFmtId="179" fontId="12" fillId="0" borderId="39" xfId="0" applyNumberFormat="1" applyFont="1" applyBorder="1" applyAlignment="1">
      <alignment horizontal="center" vertical="center" shrinkToFit="1"/>
    </xf>
    <xf numFmtId="179" fontId="12" fillId="0" borderId="0" xfId="0" applyNumberFormat="1" applyFont="1" applyAlignment="1">
      <alignment horizontal="center" vertical="center" shrinkToFit="1"/>
    </xf>
    <xf numFmtId="179" fontId="12" fillId="0" borderId="29" xfId="0" applyNumberFormat="1" applyFont="1" applyBorder="1" applyAlignment="1">
      <alignment horizontal="center" vertical="center" shrinkToFit="1"/>
    </xf>
    <xf numFmtId="0" fontId="13" fillId="0" borderId="39" xfId="0" applyFont="1" applyBorder="1" applyAlignment="1">
      <alignment horizontal="center" vertical="center" shrinkToFit="1"/>
    </xf>
    <xf numFmtId="41" fontId="13" fillId="0" borderId="39" xfId="0" applyNumberFormat="1" applyFont="1" applyBorder="1" applyAlignment="1">
      <alignment horizontal="center" vertical="center" shrinkToFit="1"/>
    </xf>
    <xf numFmtId="41" fontId="13" fillId="0" borderId="0" xfId="0" applyNumberFormat="1" applyFont="1" applyAlignment="1">
      <alignment horizontal="center" vertical="center" shrinkToFit="1"/>
    </xf>
    <xf numFmtId="41" fontId="13" fillId="0" borderId="29" xfId="0" applyNumberFormat="1" applyFont="1" applyBorder="1" applyAlignment="1">
      <alignment horizontal="center" vertical="center" shrinkToFit="1"/>
    </xf>
    <xf numFmtId="179" fontId="12" fillId="0" borderId="33" xfId="0" applyNumberFormat="1" applyFont="1" applyBorder="1" applyAlignment="1">
      <alignment horizontal="center" vertical="center" shrinkToFit="1"/>
    </xf>
    <xf numFmtId="179" fontId="12" fillId="0" borderId="14" xfId="0" applyNumberFormat="1" applyFont="1" applyBorder="1" applyAlignment="1">
      <alignment horizontal="center" vertical="center" shrinkToFit="1"/>
    </xf>
    <xf numFmtId="179" fontId="12" fillId="0" borderId="30" xfId="0" applyNumberFormat="1"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9" xfId="0" applyFont="1" applyBorder="1" applyAlignment="1">
      <alignment horizontal="center" vertical="center"/>
    </xf>
    <xf numFmtId="0" fontId="12" fillId="0" borderId="20" xfId="0" applyFont="1" applyBorder="1" applyAlignment="1">
      <alignment horizontal="center" vertical="center" shrinkToFit="1"/>
    </xf>
    <xf numFmtId="0" fontId="12" fillId="0" borderId="0" xfId="0" applyFont="1" applyAlignment="1">
      <alignment horizontal="center" vertical="center" shrinkToFit="1"/>
    </xf>
    <xf numFmtId="0" fontId="12" fillId="0" borderId="50" xfId="0" applyFont="1" applyBorder="1" applyAlignment="1">
      <alignment horizontal="center" vertical="center" shrinkToFit="1"/>
    </xf>
    <xf numFmtId="0" fontId="13" fillId="0" borderId="12" xfId="0" applyFont="1" applyBorder="1" applyAlignment="1">
      <alignment horizontal="left" vertical="center"/>
    </xf>
    <xf numFmtId="0" fontId="13" fillId="0" borderId="20" xfId="0" applyFont="1" applyBorder="1" applyAlignment="1">
      <alignment horizontal="left" vertical="center"/>
    </xf>
    <xf numFmtId="0" fontId="13" fillId="0" borderId="31" xfId="0" applyFont="1" applyBorder="1" applyAlignment="1">
      <alignment horizontal="left" vertical="center"/>
    </xf>
    <xf numFmtId="42" fontId="13" fillId="0" borderId="32" xfId="0" applyNumberFormat="1" applyFont="1" applyBorder="1" applyAlignment="1">
      <alignment horizontal="right" vertical="center"/>
    </xf>
    <xf numFmtId="42" fontId="13" fillId="0" borderId="20" xfId="0" applyNumberFormat="1" applyFont="1" applyBorder="1" applyAlignment="1">
      <alignment horizontal="right" vertical="center"/>
    </xf>
    <xf numFmtId="42" fontId="13" fillId="0" borderId="31" xfId="0" applyNumberFormat="1" applyFont="1" applyBorder="1" applyAlignment="1">
      <alignment horizontal="right" vertical="center"/>
    </xf>
    <xf numFmtId="42" fontId="12" fillId="0" borderId="32" xfId="0" applyNumberFormat="1" applyFont="1" applyBorder="1" applyAlignment="1">
      <alignment horizontal="center" vertical="center" shrinkToFit="1"/>
    </xf>
    <xf numFmtId="42" fontId="12" fillId="0" borderId="20" xfId="0" applyNumberFormat="1" applyFont="1" applyBorder="1" applyAlignment="1">
      <alignment horizontal="center" vertical="center" shrinkToFit="1"/>
    </xf>
    <xf numFmtId="0" fontId="12" fillId="0" borderId="31" xfId="0" applyFont="1" applyBorder="1" applyAlignment="1">
      <alignment horizontal="center" vertical="center" shrinkToFit="1"/>
    </xf>
    <xf numFmtId="41" fontId="21" fillId="0" borderId="32" xfId="0" applyNumberFormat="1" applyFont="1" applyBorder="1" applyAlignment="1">
      <alignment horizontal="right" vertical="center"/>
    </xf>
    <xf numFmtId="41" fontId="21" fillId="0" borderId="20" xfId="0" applyNumberFormat="1" applyFont="1" applyBorder="1" applyAlignment="1">
      <alignment horizontal="right" vertical="center"/>
    </xf>
    <xf numFmtId="41" fontId="21" fillId="0" borderId="31" xfId="0" applyNumberFormat="1" applyFont="1" applyBorder="1" applyAlignment="1">
      <alignment horizontal="right" vertical="center"/>
    </xf>
    <xf numFmtId="0" fontId="12" fillId="0" borderId="32" xfId="0" applyFont="1" applyBorder="1" applyAlignment="1">
      <alignment horizontal="center" vertical="center"/>
    </xf>
    <xf numFmtId="0" fontId="12" fillId="0" borderId="20" xfId="0" applyFont="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3" fillId="0" borderId="0" xfId="0" applyFont="1" applyAlignment="1">
      <alignment horizontal="left" vertical="center" shrinkToFit="1"/>
    </xf>
    <xf numFmtId="0" fontId="13" fillId="0" borderId="29" xfId="0" applyFont="1" applyBorder="1" applyAlignment="1">
      <alignment horizontal="left" vertical="center" shrinkToFit="1"/>
    </xf>
    <xf numFmtId="0" fontId="13" fillId="0" borderId="1"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69"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74" xfId="0" applyFont="1" applyBorder="1" applyAlignment="1">
      <alignment horizontal="center" vertical="center" shrinkToFit="1"/>
    </xf>
    <xf numFmtId="0" fontId="13" fillId="0" borderId="71" xfId="0" applyFont="1" applyBorder="1" applyAlignment="1">
      <alignment horizontal="center" vertical="center" shrinkToFit="1"/>
    </xf>
    <xf numFmtId="0" fontId="13" fillId="0" borderId="75" xfId="0" applyFont="1" applyBorder="1" applyAlignment="1">
      <alignment horizontal="center" vertical="center" shrinkToFit="1"/>
    </xf>
    <xf numFmtId="0" fontId="13" fillId="0" borderId="76" xfId="0" applyFont="1" applyBorder="1" applyAlignment="1">
      <alignment horizontal="center" vertical="center" shrinkToFit="1"/>
    </xf>
    <xf numFmtId="0" fontId="13" fillId="0" borderId="79" xfId="0" applyFont="1" applyBorder="1" applyAlignment="1">
      <alignment horizontal="center" vertical="center" shrinkToFit="1"/>
    </xf>
    <xf numFmtId="0" fontId="13" fillId="0" borderId="77" xfId="0" applyFont="1" applyBorder="1" applyAlignment="1">
      <alignment horizontal="center" vertical="center" shrinkToFit="1"/>
    </xf>
    <xf numFmtId="0" fontId="13" fillId="0" borderId="78" xfId="0" applyFont="1" applyBorder="1" applyAlignment="1">
      <alignment horizontal="center" vertical="center" shrinkToFit="1"/>
    </xf>
    <xf numFmtId="0" fontId="12" fillId="0" borderId="6" xfId="0" applyFont="1" applyBorder="1" applyAlignment="1">
      <alignment horizontal="center" vertical="center"/>
    </xf>
    <xf numFmtId="0" fontId="12" fillId="0" borderId="8" xfId="0" applyFont="1" applyBorder="1" applyAlignment="1">
      <alignment horizontal="center" vertical="center"/>
    </xf>
    <xf numFmtId="41" fontId="12" fillId="0" borderId="34" xfId="0" applyNumberFormat="1" applyFont="1" applyBorder="1" applyAlignment="1">
      <alignment horizontal="center" vertical="center"/>
    </xf>
    <xf numFmtId="41" fontId="12" fillId="0" borderId="21" xfId="0" applyNumberFormat="1" applyFont="1" applyBorder="1" applyAlignment="1">
      <alignment horizontal="center" vertical="center"/>
    </xf>
    <xf numFmtId="41" fontId="12" fillId="0" borderId="26" xfId="0" applyNumberFormat="1" applyFont="1" applyBorder="1" applyAlignment="1">
      <alignment horizontal="center" vertical="center"/>
    </xf>
    <xf numFmtId="184" fontId="12" fillId="0" borderId="18" xfId="0" applyNumberFormat="1" applyFont="1" applyBorder="1" applyAlignment="1">
      <alignment horizontal="left" vertical="center"/>
    </xf>
    <xf numFmtId="184" fontId="12" fillId="0" borderId="25" xfId="0" applyNumberFormat="1" applyFont="1" applyBorder="1" applyAlignment="1">
      <alignment horizontal="left" vertical="center"/>
    </xf>
    <xf numFmtId="41" fontId="12" fillId="0" borderId="15" xfId="0" applyNumberFormat="1" applyFont="1" applyBorder="1" applyAlignment="1">
      <alignment horizontal="center" vertical="center"/>
    </xf>
    <xf numFmtId="41" fontId="12" fillId="0" borderId="35" xfId="0" applyNumberFormat="1" applyFont="1" applyBorder="1" applyAlignment="1">
      <alignment horizontal="center" vertical="center"/>
    </xf>
    <xf numFmtId="41" fontId="12" fillId="0" borderId="11" xfId="0" applyNumberFormat="1" applyFont="1" applyBorder="1" applyAlignment="1">
      <alignment horizontal="left" vertical="center"/>
    </xf>
    <xf numFmtId="41" fontId="12" fillId="0" borderId="14" xfId="0" applyNumberFormat="1" applyFont="1" applyBorder="1" applyAlignment="1">
      <alignment horizontal="left" vertical="center"/>
    </xf>
    <xf numFmtId="41" fontId="12" fillId="0" borderId="30" xfId="0" applyNumberFormat="1" applyFont="1" applyBorder="1" applyAlignment="1">
      <alignment horizontal="left" vertical="center"/>
    </xf>
    <xf numFmtId="0" fontId="12" fillId="0" borderId="1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7" xfId="0" applyFont="1" applyBorder="1" applyAlignment="1">
      <alignment horizontal="center" vertical="center"/>
    </xf>
    <xf numFmtId="41" fontId="12" fillId="0" borderId="10" xfId="0" applyNumberFormat="1" applyFont="1" applyBorder="1" applyAlignment="1">
      <alignment horizontal="left" vertical="center"/>
    </xf>
    <xf numFmtId="41" fontId="12" fillId="0" borderId="0" xfId="0" applyNumberFormat="1" applyFont="1" applyAlignment="1">
      <alignment horizontal="left" vertical="center"/>
    </xf>
    <xf numFmtId="41" fontId="12" fillId="0" borderId="29" xfId="0" applyNumberFormat="1" applyFont="1" applyBorder="1" applyAlignment="1">
      <alignment horizontal="left" vertical="center"/>
    </xf>
    <xf numFmtId="41" fontId="12" fillId="0" borderId="50" xfId="0" applyNumberFormat="1" applyFont="1" applyBorder="1" applyAlignment="1">
      <alignment horizontal="center" vertical="center"/>
    </xf>
    <xf numFmtId="0" fontId="13" fillId="0" borderId="17"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32" xfId="0" applyFont="1" applyBorder="1" applyAlignment="1">
      <alignment horizontal="left" vertical="center" wrapText="1" shrinkToFit="1"/>
    </xf>
    <xf numFmtId="0" fontId="13" fillId="0" borderId="20" xfId="0" applyFont="1" applyBorder="1" applyAlignment="1">
      <alignment horizontal="left" vertical="center" wrapText="1" shrinkToFit="1"/>
    </xf>
    <xf numFmtId="0" fontId="13" fillId="0" borderId="41" xfId="0" applyFont="1" applyBorder="1" applyAlignment="1">
      <alignment horizontal="left" vertical="center" wrapText="1" shrinkToFit="1"/>
    </xf>
    <xf numFmtId="0" fontId="13" fillId="0" borderId="15" xfId="0" applyFont="1" applyBorder="1" applyAlignment="1">
      <alignment horizontal="left" vertical="center" wrapText="1"/>
    </xf>
    <xf numFmtId="0" fontId="13" fillId="0" borderId="21" xfId="0" applyFont="1" applyBorder="1" applyAlignment="1">
      <alignment horizontal="left" vertical="center" wrapText="1"/>
    </xf>
    <xf numFmtId="0" fontId="13" fillId="0" borderId="35" xfId="0" applyFont="1" applyBorder="1" applyAlignment="1">
      <alignment horizontal="left" vertical="center" wrapText="1"/>
    </xf>
    <xf numFmtId="0" fontId="13" fillId="0" borderId="34" xfId="0" applyFont="1" applyBorder="1" applyAlignment="1">
      <alignment horizontal="left" vertical="center" wrapText="1" shrinkToFit="1"/>
    </xf>
    <xf numFmtId="0" fontId="13" fillId="0" borderId="21" xfId="0" applyFont="1" applyBorder="1" applyAlignment="1">
      <alignment horizontal="left" vertical="center" wrapText="1" shrinkToFit="1"/>
    </xf>
    <xf numFmtId="0" fontId="13" fillId="0" borderId="26" xfId="0" applyFont="1" applyBorder="1" applyAlignment="1">
      <alignment horizontal="left" vertical="center" wrapText="1" shrinkToFit="1"/>
    </xf>
    <xf numFmtId="0" fontId="13" fillId="0" borderId="43" xfId="0" applyFont="1" applyBorder="1" applyAlignment="1">
      <alignment horizontal="center" vertical="top" wrapText="1"/>
    </xf>
    <xf numFmtId="0" fontId="13" fillId="0" borderId="44" xfId="0" applyFont="1" applyBorder="1" applyAlignment="1">
      <alignment horizontal="center" vertical="top" wrapText="1"/>
    </xf>
    <xf numFmtId="0" fontId="13" fillId="0" borderId="45" xfId="0" applyFont="1" applyBorder="1" applyAlignment="1">
      <alignment horizontal="center" vertical="top" wrapText="1"/>
    </xf>
    <xf numFmtId="42" fontId="13" fillId="0" borderId="46" xfId="0" applyNumberFormat="1" applyFont="1" applyBorder="1" applyAlignment="1">
      <alignment horizontal="center" vertical="center" shrinkToFit="1"/>
    </xf>
    <xf numFmtId="42" fontId="13" fillId="0" borderId="44" xfId="0" applyNumberFormat="1" applyFont="1" applyBorder="1" applyAlignment="1">
      <alignment horizontal="center" vertical="center" shrinkToFit="1"/>
    </xf>
    <xf numFmtId="42" fontId="13" fillId="0" borderId="45" xfId="0" applyNumberFormat="1"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9" xfId="0" applyFont="1" applyBorder="1" applyAlignment="1">
      <alignment horizontal="center" vertical="center" shrinkToFit="1"/>
    </xf>
    <xf numFmtId="41" fontId="12" fillId="0" borderId="13" xfId="0" applyNumberFormat="1" applyFont="1" applyBorder="1" applyAlignment="1">
      <alignment horizontal="center" vertical="center"/>
    </xf>
    <xf numFmtId="41" fontId="12" fillId="0" borderId="19" xfId="0" applyNumberFormat="1" applyFont="1" applyBorder="1" applyAlignment="1">
      <alignment horizontal="center" vertical="center"/>
    </xf>
    <xf numFmtId="41" fontId="12" fillId="0" borderId="24" xfId="0" applyNumberFormat="1" applyFont="1" applyBorder="1" applyAlignment="1">
      <alignment horizontal="center" vertical="center"/>
    </xf>
    <xf numFmtId="41" fontId="12" fillId="0" borderId="19" xfId="0" applyNumberFormat="1" applyFont="1" applyBorder="1" applyAlignment="1">
      <alignment horizontal="right" vertical="center"/>
    </xf>
    <xf numFmtId="41" fontId="12" fillId="0" borderId="28" xfId="0" applyNumberFormat="1" applyFont="1" applyBorder="1" applyAlignment="1">
      <alignment horizontal="right" vertical="center"/>
    </xf>
    <xf numFmtId="177" fontId="12" fillId="0" borderId="19" xfId="0" applyNumberFormat="1" applyFont="1" applyBorder="1" applyAlignment="1">
      <alignment horizontal="right" vertical="center"/>
    </xf>
    <xf numFmtId="177" fontId="12" fillId="0" borderId="28" xfId="0" applyNumberFormat="1" applyFont="1" applyBorder="1" applyAlignment="1">
      <alignment horizontal="right" vertical="center"/>
    </xf>
    <xf numFmtId="0" fontId="18" fillId="0" borderId="46" xfId="0" applyFont="1" applyBorder="1" applyAlignment="1">
      <alignment horizontal="center" vertical="center"/>
    </xf>
    <xf numFmtId="0" fontId="18" fillId="0" borderId="44" xfId="0" applyFont="1" applyBorder="1" applyAlignment="1">
      <alignment horizontal="center" vertical="center"/>
    </xf>
    <xf numFmtId="0" fontId="18" fillId="0" borderId="52" xfId="0" applyFont="1" applyBorder="1" applyAlignment="1">
      <alignment horizontal="center" vertical="center"/>
    </xf>
    <xf numFmtId="41" fontId="17" fillId="0" borderId="46" xfId="0" applyNumberFormat="1" applyFont="1" applyBorder="1" applyAlignment="1">
      <alignment horizontal="right" vertical="center" shrinkToFit="1"/>
    </xf>
    <xf numFmtId="41" fontId="17" fillId="0" borderId="44" xfId="0" applyNumberFormat="1" applyFont="1" applyBorder="1" applyAlignment="1">
      <alignment horizontal="right" vertical="center" shrinkToFit="1"/>
    </xf>
    <xf numFmtId="41" fontId="17" fillId="0" borderId="45" xfId="0" applyNumberFormat="1" applyFont="1" applyBorder="1" applyAlignment="1">
      <alignment horizontal="right" vertical="center" shrinkToFit="1"/>
    </xf>
    <xf numFmtId="41" fontId="12" fillId="0" borderId="46" xfId="0" applyNumberFormat="1" applyFont="1" applyBorder="1" applyAlignment="1">
      <alignment horizontal="center" vertical="center" shrinkToFit="1"/>
    </xf>
    <xf numFmtId="41" fontId="12" fillId="0" borderId="45" xfId="0" applyNumberFormat="1" applyFont="1" applyBorder="1" applyAlignment="1">
      <alignment horizontal="center" vertical="center" shrinkToFit="1"/>
    </xf>
    <xf numFmtId="42" fontId="12" fillId="0" borderId="39" xfId="0" applyNumberFormat="1" applyFont="1" applyBorder="1" applyAlignment="1">
      <alignment horizontal="center" vertical="center" shrinkToFit="1"/>
    </xf>
    <xf numFmtId="42" fontId="12" fillId="0" borderId="0" xfId="0" applyNumberFormat="1" applyFont="1" applyAlignment="1">
      <alignment horizontal="center" vertical="center" shrinkToFit="1"/>
    </xf>
    <xf numFmtId="41" fontId="12" fillId="0" borderId="0" xfId="0" applyNumberFormat="1" applyFont="1" applyAlignment="1">
      <alignment horizontal="right" vertical="center"/>
    </xf>
    <xf numFmtId="41" fontId="12" fillId="0" borderId="50" xfId="0" applyNumberFormat="1" applyFont="1" applyBorder="1" applyAlignment="1">
      <alignment horizontal="right" vertical="center"/>
    </xf>
    <xf numFmtId="0" fontId="12" fillId="0" borderId="13" xfId="0" applyFont="1" applyBorder="1" applyAlignment="1">
      <alignment horizontal="center" vertical="center"/>
    </xf>
    <xf numFmtId="0" fontId="12" fillId="0" borderId="19" xfId="0" applyFont="1" applyBorder="1" applyAlignment="1">
      <alignment horizontal="center" vertical="center"/>
    </xf>
    <xf numFmtId="0" fontId="12" fillId="0" borderId="28" xfId="0" applyFont="1" applyBorder="1" applyAlignment="1">
      <alignment horizontal="center" vertical="center"/>
    </xf>
    <xf numFmtId="184" fontId="12" fillId="0" borderId="19" xfId="0" applyNumberFormat="1" applyFont="1" applyBorder="1" applyAlignment="1">
      <alignment horizontal="left" vertical="center"/>
    </xf>
    <xf numFmtId="184" fontId="12" fillId="0" borderId="28" xfId="0" applyNumberFormat="1" applyFont="1" applyBorder="1" applyAlignment="1">
      <alignment horizontal="left" vertical="center"/>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12" fillId="0" borderId="57" xfId="0" applyFont="1" applyBorder="1" applyAlignment="1">
      <alignment horizontal="center" vertical="center"/>
    </xf>
    <xf numFmtId="184" fontId="12" fillId="0" borderId="2" xfId="0" applyNumberFormat="1" applyFont="1" applyBorder="1" applyAlignment="1" applyProtection="1">
      <alignment horizontal="center" vertical="center" shrinkToFit="1"/>
      <protection locked="0"/>
    </xf>
    <xf numFmtId="184" fontId="12" fillId="0" borderId="60" xfId="0" applyNumberFormat="1" applyFont="1" applyBorder="1" applyAlignment="1" applyProtection="1">
      <alignment horizontal="center" vertical="center" shrinkToFit="1"/>
      <protection locked="0"/>
    </xf>
    <xf numFmtId="184" fontId="12" fillId="0" borderId="59" xfId="0" applyNumberFormat="1" applyFont="1" applyBorder="1" applyAlignment="1" applyProtection="1">
      <alignment horizontal="center" vertical="center" shrinkToFit="1"/>
      <protection locked="0"/>
    </xf>
    <xf numFmtId="184" fontId="12" fillId="0" borderId="61" xfId="0" applyNumberFormat="1" applyFont="1" applyBorder="1" applyAlignment="1" applyProtection="1">
      <alignment horizontal="center" vertical="center" shrinkToFit="1"/>
      <protection locked="0"/>
    </xf>
    <xf numFmtId="184" fontId="12" fillId="0" borderId="53" xfId="0" applyNumberFormat="1" applyFont="1" applyBorder="1" applyAlignment="1" applyProtection="1">
      <alignment horizontal="center" vertical="center" shrinkToFit="1"/>
      <protection locked="0"/>
    </xf>
    <xf numFmtId="0" fontId="12" fillId="0" borderId="51" xfId="0" applyFont="1" applyBorder="1" applyAlignment="1">
      <alignment horizontal="center" vertical="center"/>
    </xf>
    <xf numFmtId="0" fontId="12" fillId="0" borderId="37" xfId="0" applyFont="1" applyBorder="1" applyAlignment="1">
      <alignment horizontal="center" vertical="center"/>
    </xf>
    <xf numFmtId="0" fontId="12" fillId="0" borderId="40" xfId="0" applyFont="1" applyBorder="1" applyAlignment="1">
      <alignment horizontal="center" vertical="center"/>
    </xf>
    <xf numFmtId="0" fontId="12" fillId="0" borderId="64" xfId="0" applyFont="1" applyBorder="1" applyAlignment="1">
      <alignment horizontal="center" vertical="center"/>
    </xf>
    <xf numFmtId="184" fontId="12" fillId="0" borderId="4" xfId="0" applyNumberFormat="1" applyFont="1" applyBorder="1" applyAlignment="1" applyProtection="1">
      <alignment horizontal="center" vertical="center" shrinkToFit="1"/>
      <protection locked="0"/>
    </xf>
    <xf numFmtId="0" fontId="12" fillId="0" borderId="36" xfId="0" applyFont="1" applyBorder="1" applyAlignment="1">
      <alignment horizontal="center" vertical="center"/>
    </xf>
    <xf numFmtId="0" fontId="12" fillId="0" borderId="0" xfId="0" applyFont="1" applyAlignment="1">
      <alignment horizontal="center" vertical="top"/>
    </xf>
    <xf numFmtId="0" fontId="21" fillId="0" borderId="0" xfId="0" applyFont="1" applyAlignment="1">
      <alignment horizontal="center" vertical="center" shrinkToFit="1"/>
    </xf>
    <xf numFmtId="0" fontId="12" fillId="0" borderId="23" xfId="0" applyFont="1" applyBorder="1" applyAlignment="1">
      <alignment horizontal="center" vertical="center"/>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6" fillId="0" borderId="1"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42" xfId="0" applyFont="1" applyBorder="1" applyAlignment="1">
      <alignment horizontal="center" vertical="center"/>
    </xf>
    <xf numFmtId="0" fontId="12" fillId="0" borderId="38" xfId="0" applyFont="1" applyBorder="1" applyAlignment="1">
      <alignment horizontal="center" vertical="center"/>
    </xf>
    <xf numFmtId="0" fontId="12" fillId="0" borderId="0" xfId="0" applyFont="1" applyAlignment="1">
      <alignment horizontal="right" vertical="center"/>
    </xf>
    <xf numFmtId="0" fontId="12" fillId="0" borderId="1" xfId="0" applyFont="1" applyBorder="1" applyAlignment="1">
      <alignment horizontal="center" vertical="center"/>
    </xf>
    <xf numFmtId="0" fontId="12" fillId="0" borderId="29"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25" xfId="0" applyFont="1" applyBorder="1" applyAlignment="1">
      <alignment horizontal="center" vertical="center" shrinkToFit="1"/>
    </xf>
    <xf numFmtId="41" fontId="12" fillId="0" borderId="44" xfId="0" applyNumberFormat="1" applyFont="1" applyBorder="1" applyAlignment="1">
      <alignment horizontal="center" vertical="center" shrinkToFit="1"/>
    </xf>
    <xf numFmtId="176" fontId="12" fillId="0" borderId="12" xfId="0" applyNumberFormat="1" applyFont="1" applyBorder="1" applyAlignment="1">
      <alignment horizontal="center" vertical="center" shrinkToFit="1"/>
    </xf>
    <xf numFmtId="176" fontId="12" fillId="0" borderId="20" xfId="0" applyNumberFormat="1" applyFont="1" applyBorder="1" applyAlignment="1">
      <alignment horizontal="center" vertical="center" shrinkToFit="1"/>
    </xf>
    <xf numFmtId="0" fontId="12" fillId="0" borderId="12" xfId="0" applyFont="1" applyBorder="1" applyAlignment="1">
      <alignment horizontal="center" vertical="center" shrinkToFit="1"/>
    </xf>
    <xf numFmtId="41" fontId="12" fillId="0" borderId="14" xfId="0" applyNumberFormat="1" applyFont="1" applyBorder="1" applyAlignment="1">
      <alignment horizontal="right" vertical="center"/>
    </xf>
    <xf numFmtId="41" fontId="12" fillId="0" borderId="42" xfId="0" applyNumberFormat="1" applyFont="1" applyBorder="1" applyAlignment="1">
      <alignment horizontal="right" vertical="center"/>
    </xf>
    <xf numFmtId="41" fontId="12" fillId="0" borderId="33" xfId="0" applyNumberFormat="1" applyFont="1" applyBorder="1" applyAlignment="1">
      <alignment horizontal="center" vertical="center"/>
    </xf>
    <xf numFmtId="41" fontId="12" fillId="0" borderId="14" xfId="0" applyNumberFormat="1" applyFont="1" applyBorder="1" applyAlignment="1">
      <alignment horizontal="center" vertical="center"/>
    </xf>
    <xf numFmtId="41" fontId="12" fillId="0" borderId="42"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12" xfId="0" applyFont="1" applyBorder="1" applyAlignment="1">
      <alignment horizontal="center" vertical="center"/>
    </xf>
    <xf numFmtId="0" fontId="12" fillId="0" borderId="41"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50" xfId="0" applyFont="1" applyBorder="1" applyAlignment="1">
      <alignment horizontal="center" vertical="center"/>
    </xf>
    <xf numFmtId="0" fontId="12" fillId="0" borderId="1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184" fontId="13" fillId="4" borderId="36" xfId="4" applyNumberFormat="1" applyFont="1" applyFill="1" applyBorder="1" applyAlignment="1">
      <alignment horizontal="left" vertical="center"/>
    </xf>
    <xf numFmtId="184" fontId="13" fillId="4" borderId="37" xfId="4" applyNumberFormat="1" applyFont="1" applyFill="1" applyBorder="1" applyAlignment="1">
      <alignment horizontal="left" vertical="center"/>
    </xf>
    <xf numFmtId="184" fontId="13" fillId="4" borderId="40" xfId="4" applyNumberFormat="1" applyFont="1" applyFill="1" applyBorder="1" applyAlignment="1">
      <alignment horizontal="left" vertical="center"/>
    </xf>
    <xf numFmtId="184" fontId="13" fillId="4" borderId="13" xfId="4" applyNumberFormat="1" applyFont="1" applyFill="1" applyBorder="1" applyAlignment="1">
      <alignment horizontal="left" vertical="center"/>
    </xf>
    <xf numFmtId="184" fontId="13" fillId="4" borderId="19" xfId="4" applyNumberFormat="1" applyFont="1" applyFill="1" applyBorder="1" applyAlignment="1">
      <alignment horizontal="left" vertical="center"/>
    </xf>
    <xf numFmtId="184" fontId="13" fillId="4" borderId="28" xfId="4" applyNumberFormat="1" applyFont="1" applyFill="1" applyBorder="1" applyAlignment="1">
      <alignment horizontal="left" vertical="center"/>
    </xf>
    <xf numFmtId="0" fontId="12" fillId="0" borderId="41" xfId="0" applyFont="1" applyBorder="1" applyAlignment="1">
      <alignment horizontal="center" vertical="center" shrinkToFit="1"/>
    </xf>
    <xf numFmtId="41" fontId="12" fillId="0" borderId="10" xfId="0" applyNumberFormat="1" applyFont="1" applyBorder="1" applyAlignment="1">
      <alignment horizontal="center" vertical="center"/>
    </xf>
    <xf numFmtId="41" fontId="12" fillId="0" borderId="29" xfId="0" applyNumberFormat="1" applyFont="1" applyBorder="1" applyAlignment="1">
      <alignment horizontal="center" vertical="center"/>
    </xf>
    <xf numFmtId="0" fontId="12" fillId="0" borderId="13" xfId="0" applyFont="1" applyBorder="1" applyAlignment="1">
      <alignment horizontal="center" vertical="center" shrinkToFit="1"/>
    </xf>
    <xf numFmtId="41" fontId="12" fillId="0" borderId="32" xfId="0" applyNumberFormat="1" applyFont="1" applyBorder="1" applyAlignment="1">
      <alignment horizontal="center" vertical="center"/>
    </xf>
    <xf numFmtId="41" fontId="12" fillId="0" borderId="20" xfId="0" applyNumberFormat="1" applyFont="1" applyBorder="1" applyAlignment="1">
      <alignment horizontal="center" vertical="center"/>
    </xf>
    <xf numFmtId="41" fontId="12" fillId="0" borderId="41" xfId="0" applyNumberFormat="1" applyFont="1" applyBorder="1" applyAlignment="1">
      <alignment horizontal="center" vertical="center"/>
    </xf>
    <xf numFmtId="41" fontId="12" fillId="0" borderId="12" xfId="0" applyNumberFormat="1" applyFont="1" applyBorder="1" applyAlignment="1">
      <alignment horizontal="left" vertical="center"/>
    </xf>
    <xf numFmtId="41" fontId="12" fillId="0" borderId="20" xfId="0" applyNumberFormat="1" applyFont="1" applyBorder="1" applyAlignment="1">
      <alignment horizontal="left" vertical="center"/>
    </xf>
    <xf numFmtId="41" fontId="12" fillId="0" borderId="31" xfId="0" applyNumberFormat="1" applyFont="1" applyBorder="1" applyAlignment="1">
      <alignment horizontal="left" vertical="center"/>
    </xf>
    <xf numFmtId="176" fontId="12" fillId="0" borderId="0" xfId="0" applyNumberFormat="1" applyFont="1" applyAlignment="1">
      <alignment horizontal="center" vertical="center" shrinkToFit="1"/>
    </xf>
    <xf numFmtId="0" fontId="13" fillId="0" borderId="36" xfId="4" applyFont="1" applyBorder="1" applyAlignment="1">
      <alignment horizontal="center" vertical="center" shrinkToFit="1"/>
    </xf>
    <xf numFmtId="0" fontId="13" fillId="0" borderId="37" xfId="4" applyFont="1" applyBorder="1" applyAlignment="1">
      <alignment horizontal="center" vertical="center" shrinkToFit="1"/>
    </xf>
    <xf numFmtId="0" fontId="13" fillId="0" borderId="40" xfId="4" applyFont="1" applyBorder="1" applyAlignment="1">
      <alignment horizontal="center" vertical="center" shrinkToFit="1"/>
    </xf>
    <xf numFmtId="0" fontId="13" fillId="0" borderId="13" xfId="4" applyFont="1" applyBorder="1" applyAlignment="1">
      <alignment horizontal="center" vertical="center" shrinkToFit="1"/>
    </xf>
    <xf numFmtId="0" fontId="13" fillId="0" borderId="19" xfId="4" applyFont="1" applyBorder="1" applyAlignment="1">
      <alignment horizontal="center" vertical="center" shrinkToFit="1"/>
    </xf>
    <xf numFmtId="0" fontId="13" fillId="0" borderId="28" xfId="4" applyFont="1" applyBorder="1" applyAlignment="1">
      <alignment horizontal="center" vertical="center" shrinkToFit="1"/>
    </xf>
    <xf numFmtId="0" fontId="12" fillId="0" borderId="23" xfId="0" applyFont="1" applyBorder="1" applyAlignment="1">
      <alignment horizontal="center" vertical="center" shrinkToFit="1"/>
    </xf>
    <xf numFmtId="0" fontId="13" fillId="0" borderId="2" xfId="0" applyFont="1" applyBorder="1" applyAlignment="1">
      <alignment horizontal="center" vertical="center" shrinkToFit="1"/>
    </xf>
    <xf numFmtId="179" fontId="12" fillId="0" borderId="32" xfId="0" applyNumberFormat="1" applyFont="1" applyBorder="1" applyAlignment="1">
      <alignment horizontal="center" vertical="center" shrinkToFit="1"/>
    </xf>
    <xf numFmtId="179" fontId="12" fillId="0" borderId="20" xfId="0" applyNumberFormat="1" applyFont="1" applyBorder="1" applyAlignment="1">
      <alignment horizontal="center" vertical="center" shrinkToFit="1"/>
    </xf>
    <xf numFmtId="179" fontId="12" fillId="0" borderId="31" xfId="0" applyNumberFormat="1" applyFont="1" applyBorder="1" applyAlignment="1">
      <alignment horizontal="center" vertical="center" shrinkToFit="1"/>
    </xf>
    <xf numFmtId="0" fontId="32" fillId="0" borderId="14" xfId="0" applyFont="1" applyBorder="1" applyAlignment="1">
      <alignment horizontal="right"/>
    </xf>
    <xf numFmtId="0" fontId="32" fillId="0" borderId="14" xfId="0" applyFont="1" applyBorder="1" applyAlignment="1">
      <alignment horizontal="center"/>
    </xf>
    <xf numFmtId="0" fontId="32" fillId="0" borderId="6" xfId="0" applyFont="1" applyBorder="1" applyAlignment="1">
      <alignment horizontal="right"/>
    </xf>
    <xf numFmtId="0" fontId="32" fillId="0" borderId="6" xfId="0" applyFont="1" applyBorder="1" applyAlignment="1">
      <alignment horizontal="center"/>
    </xf>
    <xf numFmtId="49" fontId="32" fillId="0" borderId="0" xfId="0" applyNumberFormat="1" applyFont="1" applyAlignment="1">
      <alignment horizontal="left" vertical="center"/>
    </xf>
    <xf numFmtId="0" fontId="32" fillId="0" borderId="0" xfId="0" applyFont="1" applyAlignment="1">
      <alignment horizontal="left" vertical="center" shrinkToFit="1"/>
    </xf>
    <xf numFmtId="176" fontId="34" fillId="0" borderId="0" xfId="0" applyNumberFormat="1" applyFont="1" applyAlignment="1">
      <alignment horizontal="distributed" vertical="center" shrinkToFit="1"/>
    </xf>
    <xf numFmtId="0" fontId="32" fillId="0" borderId="0" xfId="0" applyFont="1" applyAlignment="1">
      <alignment horizontal="left" vertical="top" shrinkToFit="1"/>
    </xf>
    <xf numFmtId="0" fontId="32" fillId="0" borderId="0" xfId="0" applyFont="1" applyAlignment="1">
      <alignment horizontal="left" vertical="distributed" wrapText="1"/>
    </xf>
    <xf numFmtId="0" fontId="34" fillId="0" borderId="0" xfId="0" applyFont="1" applyAlignment="1">
      <alignment horizontal="center" vertical="center"/>
    </xf>
    <xf numFmtId="0" fontId="32" fillId="0" borderId="0" xfId="0" applyFont="1" applyAlignment="1">
      <alignment horizontal="right" vertical="center"/>
    </xf>
    <xf numFmtId="180" fontId="32" fillId="0" borderId="0" xfId="0" applyNumberFormat="1" applyFont="1" applyAlignment="1">
      <alignment horizontal="left" vertical="center"/>
    </xf>
    <xf numFmtId="0" fontId="42" fillId="0" borderId="0" xfId="0" applyFont="1" applyAlignment="1">
      <alignment horizontal="left" vertical="top"/>
    </xf>
    <xf numFmtId="0" fontId="41" fillId="0" borderId="0" xfId="0" applyFont="1" applyAlignment="1">
      <alignment horizontal="left" vertical="top"/>
    </xf>
    <xf numFmtId="0" fontId="12" fillId="0" borderId="0" xfId="0" applyFont="1" applyAlignment="1">
      <alignment horizontal="left" vertical="top" wrapText="1"/>
    </xf>
    <xf numFmtId="0" fontId="12" fillId="0" borderId="0" xfId="0" applyFont="1" applyAlignment="1">
      <alignment horizontal="right" vertical="top" shrinkToFit="1"/>
    </xf>
    <xf numFmtId="0" fontId="12" fillId="0" borderId="0" xfId="0" applyFont="1" applyAlignment="1">
      <alignment horizontal="left" vertical="center"/>
    </xf>
    <xf numFmtId="181" fontId="12" fillId="0" borderId="0" xfId="0" applyNumberFormat="1" applyFont="1" applyAlignment="1">
      <alignment horizontal="center" vertical="center" shrinkToFit="1"/>
    </xf>
    <xf numFmtId="178" fontId="12" fillId="0" borderId="0" xfId="0" applyNumberFormat="1" applyFont="1" applyAlignment="1">
      <alignment horizontal="center" vertical="center"/>
    </xf>
    <xf numFmtId="0" fontId="13" fillId="0" borderId="0" xfId="0" applyFont="1" applyAlignment="1">
      <alignment horizontal="left" vertical="center"/>
    </xf>
    <xf numFmtId="58" fontId="12" fillId="0" borderId="0" xfId="0" applyNumberFormat="1" applyFont="1" applyAlignment="1">
      <alignment horizontal="left" vertical="center"/>
    </xf>
    <xf numFmtId="0" fontId="12" fillId="0" borderId="0" xfId="0" applyFont="1" applyAlignment="1">
      <alignment horizontal="left" vertical="center" wrapText="1" shrinkToFit="1"/>
    </xf>
    <xf numFmtId="0" fontId="26" fillId="0" borderId="0" xfId="0" applyFont="1" applyAlignment="1">
      <alignment horizontal="center" vertical="center" wrapText="1" shrinkToFit="1"/>
    </xf>
    <xf numFmtId="0" fontId="12" fillId="0" borderId="0" xfId="0" applyFont="1" applyAlignment="1">
      <alignment horizontal="left" vertical="top" shrinkToFit="1"/>
    </xf>
    <xf numFmtId="0" fontId="12" fillId="0" borderId="0" xfId="0" applyFont="1" applyAlignment="1">
      <alignment horizontal="justify" vertical="top" wrapText="1"/>
    </xf>
    <xf numFmtId="38" fontId="12" fillId="0" borderId="0" xfId="2" applyFont="1" applyFill="1" applyAlignment="1">
      <alignment horizontal="right" vertical="center"/>
    </xf>
    <xf numFmtId="182" fontId="12" fillId="0" borderId="0" xfId="0" applyNumberFormat="1" applyFont="1" applyAlignment="1">
      <alignment horizontal="center" vertical="center"/>
    </xf>
    <xf numFmtId="0" fontId="34" fillId="0" borderId="0" xfId="0" applyFont="1" applyAlignment="1">
      <alignment horizontal="right" vertical="center" shrinkToFit="1"/>
    </xf>
    <xf numFmtId="38" fontId="34" fillId="0" borderId="0" xfId="2" applyFont="1" applyFill="1" applyAlignment="1">
      <alignment horizontal="right" vertical="center"/>
    </xf>
    <xf numFmtId="178" fontId="12" fillId="0" borderId="0" xfId="0" applyNumberFormat="1" applyFont="1" applyAlignment="1">
      <alignment horizontal="left" vertical="center"/>
    </xf>
    <xf numFmtId="181" fontId="12" fillId="0" borderId="0" xfId="0" applyNumberFormat="1" applyFont="1" applyAlignment="1">
      <alignment horizontal="left" vertical="center"/>
    </xf>
    <xf numFmtId="0" fontId="43" fillId="0" borderId="0" xfId="0" applyFont="1" applyAlignment="1">
      <alignment horizontal="right" vertical="top" shrinkToFit="1"/>
    </xf>
    <xf numFmtId="0" fontId="13" fillId="0" borderId="0" xfId="0" applyFont="1" applyAlignment="1">
      <alignment horizontal="center" vertical="center"/>
    </xf>
    <xf numFmtId="0" fontId="34" fillId="0" borderId="0" xfId="0" applyFont="1" applyAlignment="1">
      <alignment vertical="center"/>
    </xf>
  </cellXfs>
  <cellStyles count="15">
    <cellStyle name="ハイパーリンク" xfId="7" builtinId="8"/>
    <cellStyle name="桁区切り" xfId="2" builtinId="6"/>
    <cellStyle name="通貨 2" xfId="9" xr:uid="{00000000-0005-0000-0000-000037000000}"/>
    <cellStyle name="通貨 3" xfId="11" xr:uid="{00000000-0005-0000-0000-000039000000}"/>
    <cellStyle name="通貨 4" xfId="13" xr:uid="{00000000-0005-0000-0000-00003B000000}"/>
    <cellStyle name="標準" xfId="0" builtinId="0"/>
    <cellStyle name="標準 2" xfId="4" xr:uid="{00000000-0005-0000-0000-000004000000}"/>
    <cellStyle name="標準 2 2" xfId="10" xr:uid="{00000000-0005-0000-0000-000004000000}"/>
    <cellStyle name="標準 2 3" xfId="12" xr:uid="{00000000-0005-0000-0000-000004000000}"/>
    <cellStyle name="標準 2 4" xfId="14" xr:uid="{00000000-0005-0000-0000-000004000000}"/>
    <cellStyle name="標準 3" xfId="1" xr:uid="{00000000-0005-0000-0000-000005000000}"/>
    <cellStyle name="標準 3 2" xfId="3" xr:uid="{00000000-0005-0000-0000-000006000000}"/>
    <cellStyle name="標準 3 3" xfId="8" xr:uid="{00000000-0005-0000-0000-000001000000}"/>
    <cellStyle name="標準 4" xfId="5" xr:uid="{00000000-0005-0000-0000-000007000000}"/>
    <cellStyle name="標準 5" xfId="6" xr:uid="{00000000-0005-0000-0000-000008000000}"/>
  </cellStyles>
  <dxfs count="38">
    <dxf>
      <font>
        <color theme="1"/>
      </font>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0</xdr:colOff>
      <xdr:row>14</xdr:row>
      <xdr:rowOff>0</xdr:rowOff>
    </xdr:from>
    <xdr:to>
      <xdr:col>60</xdr:col>
      <xdr:colOff>149542</xdr:colOff>
      <xdr:row>23</xdr:row>
      <xdr:rowOff>17462</xdr:rowOff>
    </xdr:to>
    <xdr:sp macro="" textlink="">
      <xdr:nvSpPr>
        <xdr:cNvPr id="2" name="テキスト ボックス 1">
          <a:extLst>
            <a:ext uri="{FF2B5EF4-FFF2-40B4-BE49-F238E27FC236}">
              <a16:creationId xmlns:a16="http://schemas.microsoft.com/office/drawing/2014/main" id="{BFD3DE6C-F10F-4356-9019-FA10EB1D8DD8}"/>
            </a:ext>
          </a:extLst>
        </xdr:cNvPr>
        <xdr:cNvSpPr>
          <a:spLocks noChangeArrowheads="1"/>
        </xdr:cNvSpPr>
      </xdr:nvSpPr>
      <xdr:spPr>
        <a:xfrm>
          <a:off x="6858000" y="3107531"/>
          <a:ext cx="6126480" cy="1946275"/>
        </a:xfrm>
        <a:prstGeom prst="rect">
          <a:avLst/>
        </a:prstGeom>
        <a:solidFill>
          <a:schemeClr val="bg1"/>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85</xdr:col>
      <xdr:colOff>9525</xdr:colOff>
      <xdr:row>38</xdr:row>
      <xdr:rowOff>828</xdr:rowOff>
    </xdr:from>
    <xdr:to>
      <xdr:col>98</xdr:col>
      <xdr:colOff>69022</xdr:colOff>
      <xdr:row>41</xdr:row>
      <xdr:rowOff>104775</xdr:rowOff>
    </xdr:to>
    <xdr:sp macro="" textlink="">
      <xdr:nvSpPr>
        <xdr:cNvPr id="4" name="テキスト ボックス 3">
          <a:extLst>
            <a:ext uri="{FF2B5EF4-FFF2-40B4-BE49-F238E27FC236}">
              <a16:creationId xmlns:a16="http://schemas.microsoft.com/office/drawing/2014/main" id="{162860E7-AD5D-4D05-BCFF-EA27F33280AB}"/>
            </a:ext>
          </a:extLst>
        </xdr:cNvPr>
        <xdr:cNvSpPr txBox="1"/>
      </xdr:nvSpPr>
      <xdr:spPr>
        <a:xfrm>
          <a:off x="17423710" y="8021154"/>
          <a:ext cx="2661616" cy="90459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・就職情報掲載等を申請する場合は</a:t>
          </a:r>
          <a:endParaRPr kumimoji="1" lang="en-US" altLang="ja-JP" sz="1200" b="1"/>
        </a:p>
        <a:p>
          <a:pPr algn="l"/>
          <a:r>
            <a:rPr kumimoji="1" lang="ja-JP" altLang="en-US" sz="1200" b="1"/>
            <a:t>検収調書入力欄が</a:t>
          </a:r>
          <a:r>
            <a:rPr kumimoji="1" lang="en-US" altLang="ja-JP" sz="1200" b="1" u="sng"/>
            <a:t>69</a:t>
          </a:r>
          <a:r>
            <a:rPr kumimoji="1" lang="ja-JP" altLang="en-US" sz="1200" b="1" u="sng"/>
            <a:t>行目</a:t>
          </a:r>
          <a:r>
            <a:rPr kumimoji="1" lang="ja-JP" altLang="en-US" sz="1200" b="1"/>
            <a:t>にあります。</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必ずご入力をお願いいたします。</a:t>
          </a:r>
          <a:endParaRPr lang="ja-JP" altLang="ja-JP" sz="1200">
            <a:effectLst/>
          </a:endParaRPr>
        </a:p>
        <a:p>
          <a:pPr algn="l"/>
          <a:endParaRPr kumimoji="1" lang="en-US" altLang="ja-JP" sz="1200" b="1"/>
        </a:p>
      </xdr:txBody>
    </xdr:sp>
    <xdr:clientData/>
  </xdr:twoCellAnchor>
  <xdr:twoCellAnchor>
    <xdr:from>
      <xdr:col>46</xdr:col>
      <xdr:colOff>0</xdr:colOff>
      <xdr:row>51</xdr:row>
      <xdr:rowOff>0</xdr:rowOff>
    </xdr:from>
    <xdr:to>
      <xdr:col>59</xdr:col>
      <xdr:colOff>85725</xdr:colOff>
      <xdr:row>54</xdr:row>
      <xdr:rowOff>144945</xdr:rowOff>
    </xdr:to>
    <xdr:sp macro="" textlink="">
      <xdr:nvSpPr>
        <xdr:cNvPr id="5" name="テキスト ボックス 4">
          <a:extLst>
            <a:ext uri="{FF2B5EF4-FFF2-40B4-BE49-F238E27FC236}">
              <a16:creationId xmlns:a16="http://schemas.microsoft.com/office/drawing/2014/main" id="{D80B33A6-7E8D-4F87-9DBD-3B886F834C62}"/>
            </a:ext>
          </a:extLst>
        </xdr:cNvPr>
        <xdr:cNvSpPr txBox="1"/>
      </xdr:nvSpPr>
      <xdr:spPr>
        <a:xfrm>
          <a:off x="9525000" y="11105598"/>
          <a:ext cx="2770671" cy="8489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a:t>
          </a:r>
          <a:r>
            <a:rPr kumimoji="1" lang="ja-JP" altLang="ja-JP" sz="1100" b="1">
              <a:solidFill>
                <a:schemeClr val="dk1"/>
              </a:solidFill>
              <a:effectLst/>
              <a:latin typeface="+mn-lt"/>
              <a:ea typeface="+mn-ea"/>
              <a:cs typeface="+mn-cs"/>
            </a:rPr>
            <a:t>職業紹介手数料を申請する場合は</a:t>
          </a:r>
          <a:endParaRPr kumimoji="1" lang="en-US" altLang="ja-JP" sz="1100" b="1">
            <a:solidFill>
              <a:schemeClr val="dk1"/>
            </a:solidFill>
            <a:effectLst/>
            <a:latin typeface="+mn-lt"/>
            <a:ea typeface="+mn-ea"/>
            <a:cs typeface="+mn-cs"/>
          </a:endParaRPr>
        </a:p>
        <a:p>
          <a:pPr algn="l"/>
          <a:r>
            <a:rPr kumimoji="1" lang="ja-JP" altLang="en-US" sz="1100" b="1"/>
            <a:t>検収調書入力欄が</a:t>
          </a:r>
          <a:r>
            <a:rPr kumimoji="1" lang="en-US" altLang="ja-JP" sz="1100" b="1" u="sng"/>
            <a:t>74</a:t>
          </a:r>
          <a:r>
            <a:rPr kumimoji="1" lang="ja-JP" altLang="en-US" sz="1100" b="1" u="sng"/>
            <a:t>行目</a:t>
          </a:r>
          <a:r>
            <a:rPr kumimoji="1" lang="ja-JP" altLang="en-US" sz="1100" b="1"/>
            <a:t>にあります。</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必ずご入力をお願いいたします。</a:t>
          </a:r>
          <a:endParaRPr lang="ja-JP" altLang="ja-JP" sz="1100">
            <a:effectLst/>
          </a:endParaRPr>
        </a:p>
      </xdr:txBody>
    </xdr:sp>
    <xdr:clientData/>
  </xdr:twoCellAnchor>
  <xdr:twoCellAnchor>
    <xdr:from>
      <xdr:col>32</xdr:col>
      <xdr:colOff>195745</xdr:colOff>
      <xdr:row>68</xdr:row>
      <xdr:rowOff>143426</xdr:rowOff>
    </xdr:from>
    <xdr:to>
      <xdr:col>51</xdr:col>
      <xdr:colOff>186220</xdr:colOff>
      <xdr:row>76</xdr:row>
      <xdr:rowOff>147567</xdr:rowOff>
    </xdr:to>
    <xdr:sp macro="" textlink="">
      <xdr:nvSpPr>
        <xdr:cNvPr id="6" name="テキスト ボックス 5">
          <a:extLst>
            <a:ext uri="{FF2B5EF4-FFF2-40B4-BE49-F238E27FC236}">
              <a16:creationId xmlns:a16="http://schemas.microsoft.com/office/drawing/2014/main" id="{D7C316F0-5433-47C5-BE5D-97EFD835BE24}"/>
            </a:ext>
          </a:extLst>
        </xdr:cNvPr>
        <xdr:cNvSpPr txBox="1"/>
      </xdr:nvSpPr>
      <xdr:spPr>
        <a:xfrm>
          <a:off x="6821832" y="15638806"/>
          <a:ext cx="3924714" cy="221283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t>※</a:t>
          </a:r>
          <a:r>
            <a:rPr kumimoji="1" lang="ja-JP" altLang="en-US" sz="1200" b="1">
              <a:solidFill>
                <a:schemeClr val="dk1"/>
              </a:solidFill>
              <a:effectLst/>
              <a:latin typeface="+mn-lt"/>
              <a:ea typeface="+mn-ea"/>
              <a:cs typeface="+mn-cs"/>
            </a:rPr>
            <a:t>申請される経費に対応する</a:t>
          </a:r>
          <a:r>
            <a:rPr kumimoji="1" lang="ja-JP" altLang="ja-JP" sz="1200" b="1">
              <a:solidFill>
                <a:schemeClr val="dk1"/>
              </a:solidFill>
              <a:effectLst/>
              <a:latin typeface="+mn-lt"/>
              <a:ea typeface="+mn-ea"/>
              <a:cs typeface="+mn-cs"/>
            </a:rPr>
            <a:t>黄色セル</a:t>
          </a:r>
          <a:r>
            <a:rPr kumimoji="1" lang="ja-JP" altLang="en-US" sz="1200" b="1">
              <a:solidFill>
                <a:schemeClr val="dk1"/>
              </a:solidFill>
              <a:effectLst/>
              <a:latin typeface="+mn-lt"/>
              <a:ea typeface="+mn-ea"/>
              <a:cs typeface="+mn-cs"/>
            </a:rPr>
            <a:t>に</a:t>
          </a:r>
          <a:endParaRPr kumimoji="1" lang="en-US" altLang="ja-JP" sz="1200" b="1">
            <a:solidFill>
              <a:schemeClr val="dk1"/>
            </a:solidFill>
            <a:effectLst/>
            <a:latin typeface="+mn-lt"/>
            <a:ea typeface="+mn-ea"/>
            <a:cs typeface="+mn-cs"/>
          </a:endParaRPr>
        </a:p>
        <a:p>
          <a:pPr algn="ctr"/>
          <a:r>
            <a:rPr kumimoji="1" lang="ja-JP" altLang="en-US" sz="1200" b="1">
              <a:solidFill>
                <a:schemeClr val="dk1"/>
              </a:solidFill>
              <a:effectLst/>
              <a:latin typeface="+mn-lt"/>
              <a:ea typeface="+mn-ea"/>
              <a:cs typeface="+mn-cs"/>
            </a:rPr>
            <a:t>必ず</a:t>
          </a:r>
          <a:r>
            <a:rPr kumimoji="1" lang="ja-JP" altLang="ja-JP" sz="1200" b="1">
              <a:solidFill>
                <a:schemeClr val="dk1"/>
              </a:solidFill>
              <a:effectLst/>
              <a:latin typeface="+mn-lt"/>
              <a:ea typeface="+mn-ea"/>
              <a:cs typeface="+mn-cs"/>
            </a:rPr>
            <a:t>記入して</a:t>
          </a:r>
          <a:r>
            <a:rPr kumimoji="1" lang="ja-JP" altLang="en-US" sz="1200" b="1">
              <a:solidFill>
                <a:schemeClr val="dk1"/>
              </a:solidFill>
              <a:effectLst/>
              <a:latin typeface="+mn-lt"/>
              <a:ea typeface="+mn-ea"/>
              <a:cs typeface="+mn-cs"/>
            </a:rPr>
            <a:t>ください。</a:t>
          </a:r>
          <a:endParaRPr kumimoji="1" lang="en-US" altLang="ja-JP" sz="1200" b="1">
            <a:solidFill>
              <a:schemeClr val="dk1"/>
            </a:solidFill>
            <a:effectLst/>
            <a:latin typeface="+mn-lt"/>
            <a:ea typeface="+mn-ea"/>
            <a:cs typeface="+mn-cs"/>
          </a:endParaRPr>
        </a:p>
        <a:p>
          <a:pPr algn="ctr"/>
          <a:r>
            <a:rPr kumimoji="1" lang="ja-JP" altLang="en-US" sz="1200" b="1">
              <a:solidFill>
                <a:schemeClr val="dk1"/>
              </a:solidFill>
              <a:effectLst/>
              <a:latin typeface="+mn-lt"/>
              <a:ea typeface="+mn-ea"/>
              <a:cs typeface="+mn-cs"/>
            </a:rPr>
            <a:t>入力した情報にて</a:t>
          </a:r>
          <a:r>
            <a:rPr kumimoji="1" lang="ja-JP" altLang="ja-JP" sz="1200" b="1">
              <a:solidFill>
                <a:schemeClr val="dk1"/>
              </a:solidFill>
              <a:effectLst/>
              <a:latin typeface="+mn-lt"/>
              <a:ea typeface="+mn-ea"/>
              <a:cs typeface="+mn-cs"/>
            </a:rPr>
            <a:t>自動作成されます。</a:t>
          </a:r>
          <a:endParaRPr lang="ja-JP" altLang="ja-JP" sz="1200">
            <a:effectLst/>
          </a:endParaRPr>
        </a:p>
        <a:p>
          <a:pPr algn="l"/>
          <a:endParaRPr kumimoji="1" lang="en-US" altLang="ja-JP" sz="12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掲載料</a:t>
          </a:r>
          <a:r>
            <a:rPr kumimoji="1" lang="ja-JP" altLang="en-US" sz="1100" b="1">
              <a:solidFill>
                <a:schemeClr val="dk1"/>
              </a:solidFill>
              <a:effectLst/>
              <a:latin typeface="+mn-lt"/>
              <a:ea typeface="+mn-ea"/>
              <a:cs typeface="+mn-cs"/>
            </a:rPr>
            <a:t>・パンフレット等</a:t>
          </a:r>
          <a:r>
            <a:rPr kumimoji="1" lang="ja-JP" altLang="en-US" sz="1100" b="1" baseline="0">
              <a:solidFill>
                <a:schemeClr val="dk1"/>
              </a:solidFill>
              <a:effectLst/>
              <a:latin typeface="+mn-lt"/>
              <a:ea typeface="+mn-ea"/>
              <a:cs typeface="+mn-cs"/>
            </a:rPr>
            <a:t>  </a:t>
          </a:r>
          <a:r>
            <a:rPr kumimoji="1" lang="ja-JP" altLang="en-US"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検収調書</a:t>
          </a:r>
          <a:r>
            <a:rPr kumimoji="1" lang="en-US" altLang="ja-JP" sz="1200" b="1">
              <a:solidFill>
                <a:schemeClr val="dk1"/>
              </a:solidFill>
              <a:effectLst/>
              <a:latin typeface="+mn-lt"/>
              <a:ea typeface="+mn-ea"/>
              <a:cs typeface="+mn-cs"/>
            </a:rPr>
            <a:t>A</a:t>
          </a:r>
          <a:r>
            <a:rPr kumimoji="1" lang="ja-JP" altLang="ja-JP" sz="1200" b="1">
              <a:solidFill>
                <a:schemeClr val="dk1"/>
              </a:solidFill>
              <a:effectLst/>
              <a:latin typeface="+mn-lt"/>
              <a:ea typeface="+mn-ea"/>
              <a:cs typeface="+mn-cs"/>
            </a:rPr>
            <a:t>シー</a:t>
          </a:r>
          <a:r>
            <a:rPr kumimoji="1" lang="ja-JP" altLang="en-US" sz="1200" b="1">
              <a:solidFill>
                <a:schemeClr val="dk1"/>
              </a:solidFill>
              <a:effectLst/>
              <a:latin typeface="+mn-lt"/>
              <a:ea typeface="+mn-ea"/>
              <a:cs typeface="+mn-cs"/>
            </a:rPr>
            <a:t>ト</a:t>
          </a:r>
          <a:endParaRPr lang="ja-JP" altLang="ja-JP" sz="1200">
            <a:effectLst/>
          </a:endParaRPr>
        </a:p>
        <a:p>
          <a:pPr algn="l"/>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職業紹介手数料</a:t>
          </a:r>
          <a:r>
            <a:rPr kumimoji="1" lang="ja-JP" altLang="en-US" sz="1100" b="1">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    　  </a:t>
          </a:r>
          <a:r>
            <a:rPr kumimoji="1" lang="ja-JP" altLang="en-US" sz="1200" b="1">
              <a:solidFill>
                <a:schemeClr val="dk1"/>
              </a:solidFill>
              <a:effectLst/>
              <a:latin typeface="+mn-lt"/>
              <a:ea typeface="+mn-ea"/>
              <a:cs typeface="+mn-cs"/>
            </a:rPr>
            <a:t>→検収調書</a:t>
          </a:r>
          <a:r>
            <a:rPr kumimoji="1" lang="en-US" altLang="ja-JP" sz="1200" b="1">
              <a:solidFill>
                <a:schemeClr val="dk1"/>
              </a:solidFill>
              <a:effectLst/>
              <a:latin typeface="+mn-lt"/>
              <a:ea typeface="+mn-ea"/>
              <a:cs typeface="+mn-cs"/>
            </a:rPr>
            <a:t>B</a:t>
          </a:r>
          <a:r>
            <a:rPr kumimoji="1" lang="ja-JP" altLang="en-US" sz="1200" b="1">
              <a:solidFill>
                <a:schemeClr val="dk1"/>
              </a:solidFill>
              <a:effectLst/>
              <a:latin typeface="+mn-lt"/>
              <a:ea typeface="+mn-ea"/>
              <a:cs typeface="+mn-cs"/>
            </a:rPr>
            <a:t>シート</a:t>
          </a:r>
          <a:endParaRPr kumimoji="1" lang="en-US" altLang="ja-JP" sz="1200" b="1"/>
        </a:p>
      </xdr:txBody>
    </xdr:sp>
    <xdr:clientData/>
  </xdr:twoCellAnchor>
  <xdr:oneCellAnchor>
    <xdr:from>
      <xdr:col>52</xdr:col>
      <xdr:colOff>0</xdr:colOff>
      <xdr:row>3</xdr:row>
      <xdr:rowOff>0</xdr:rowOff>
    </xdr:from>
    <xdr:ext cx="3281920" cy="1980542"/>
    <xdr:sp macro="" textlink="">
      <xdr:nvSpPr>
        <xdr:cNvPr id="7" name="テキスト ボックス 6">
          <a:extLst>
            <a:ext uri="{FF2B5EF4-FFF2-40B4-BE49-F238E27FC236}">
              <a16:creationId xmlns:a16="http://schemas.microsoft.com/office/drawing/2014/main" id="{507C525F-9C37-4B11-A481-FFC1DB8B7428}"/>
            </a:ext>
          </a:extLst>
        </xdr:cNvPr>
        <xdr:cNvSpPr txBox="1"/>
      </xdr:nvSpPr>
      <xdr:spPr>
        <a:xfrm>
          <a:off x="10858500" y="612321"/>
          <a:ext cx="3281920" cy="198054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ja-JP" sz="1100" b="1">
              <a:solidFill>
                <a:schemeClr val="dk1"/>
              </a:solidFill>
              <a:effectLst/>
              <a:latin typeface="+mn-lt"/>
              <a:ea typeface="+mn-ea"/>
              <a:cs typeface="+mn-cs"/>
            </a:rPr>
            <a:t>・黄色セルにご入力をお願い致します。</a:t>
          </a:r>
          <a:endParaRPr lang="ja-JP" altLang="ja-JP">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入力</a:t>
          </a:r>
          <a:r>
            <a:rPr kumimoji="1" lang="ja-JP" altLang="ja-JP" sz="1100" b="1">
              <a:solidFill>
                <a:schemeClr val="dk1"/>
              </a:solidFill>
              <a:effectLst/>
              <a:latin typeface="+mn-lt"/>
              <a:ea typeface="+mn-ea"/>
              <a:cs typeface="+mn-cs"/>
            </a:rPr>
            <a:t>シートにご入力</a:t>
          </a:r>
          <a:r>
            <a:rPr kumimoji="1" lang="ja-JP" altLang="en-US" sz="1100" b="1">
              <a:solidFill>
                <a:schemeClr val="dk1"/>
              </a:solidFill>
              <a:effectLst/>
              <a:latin typeface="+mn-lt"/>
              <a:ea typeface="+mn-ea"/>
              <a:cs typeface="+mn-cs"/>
            </a:rPr>
            <a:t>いただくこと</a:t>
          </a:r>
          <a:r>
            <a:rPr kumimoji="1" lang="ja-JP" altLang="ja-JP" sz="1100" b="1">
              <a:solidFill>
                <a:schemeClr val="dk1"/>
              </a:solidFill>
              <a:effectLst/>
              <a:latin typeface="+mn-lt"/>
              <a:ea typeface="+mn-ea"/>
              <a:cs typeface="+mn-cs"/>
            </a:rPr>
            <a:t>で以降のシート様式が自動で作成されます。）</a:t>
          </a:r>
          <a:endParaRPr lang="ja-JP" altLang="ja-JP">
            <a:effectLst/>
          </a:endParaRPr>
        </a:p>
        <a:p>
          <a:r>
            <a:rPr kumimoji="1" lang="ja-JP" altLang="ja-JP" sz="1100" b="1">
              <a:solidFill>
                <a:schemeClr val="dk1"/>
              </a:solidFill>
              <a:effectLst/>
              <a:latin typeface="+mn-lt"/>
              <a:ea typeface="+mn-ea"/>
              <a:cs typeface="+mn-cs"/>
            </a:rPr>
            <a:t>・独自の数式等は記入しないでください。</a:t>
          </a:r>
          <a:endParaRPr lang="ja-JP" altLang="ja-JP" sz="1200">
            <a:effectLst/>
          </a:endParaRPr>
        </a:p>
        <a:p>
          <a:r>
            <a:rPr kumimoji="1" lang="ja-JP" altLang="ja-JP" sz="1100" b="1">
              <a:solidFill>
                <a:schemeClr val="dk1"/>
              </a:solidFill>
              <a:effectLst/>
              <a:latin typeface="+mn-lt"/>
              <a:ea typeface="+mn-ea"/>
              <a:cs typeface="+mn-cs"/>
            </a:rPr>
            <a:t>数字の入力、行の挿入、同列の関数コピー以外の作業は出来ません。</a:t>
          </a:r>
          <a:endParaRPr lang="ja-JP" altLang="ja-JP" sz="1200">
            <a:effectLst/>
          </a:endParaRPr>
        </a:p>
        <a:p>
          <a:r>
            <a:rPr kumimoji="1" lang="ja-JP" altLang="ja-JP" sz="1100" b="1">
              <a:solidFill>
                <a:schemeClr val="dk1"/>
              </a:solidFill>
              <a:effectLst/>
              <a:latin typeface="+mn-lt"/>
              <a:ea typeface="+mn-ea"/>
              <a:cs typeface="+mn-cs"/>
            </a:rPr>
            <a:t>・ご提出は</a:t>
          </a:r>
          <a:r>
            <a:rPr kumimoji="1" lang="en-US" altLang="ja-JP" sz="1100" b="1">
              <a:solidFill>
                <a:schemeClr val="dk1"/>
              </a:solidFill>
              <a:effectLst/>
              <a:latin typeface="+mn-lt"/>
              <a:ea typeface="+mn-ea"/>
              <a:cs typeface="+mn-cs"/>
            </a:rPr>
            <a:t>Excel</a:t>
          </a:r>
          <a:r>
            <a:rPr kumimoji="1" lang="ja-JP" altLang="ja-JP" sz="1100" b="1">
              <a:solidFill>
                <a:schemeClr val="dk1"/>
              </a:solidFill>
              <a:effectLst/>
              <a:latin typeface="+mn-lt"/>
              <a:ea typeface="+mn-ea"/>
              <a:cs typeface="+mn-cs"/>
            </a:rPr>
            <a:t>形式のままでお願</a:t>
          </a:r>
          <a:r>
            <a:rPr kumimoji="1" lang="ja-JP" altLang="en-US" sz="1100" b="1">
              <a:solidFill>
                <a:schemeClr val="dk1"/>
              </a:solidFill>
              <a:effectLst/>
              <a:latin typeface="+mn-lt"/>
              <a:ea typeface="+mn-ea"/>
              <a:cs typeface="+mn-cs"/>
            </a:rPr>
            <a:t>い致</a:t>
          </a:r>
          <a:r>
            <a:rPr kumimoji="1" lang="ja-JP" altLang="ja-JP" sz="1100" b="1">
              <a:solidFill>
                <a:schemeClr val="dk1"/>
              </a:solidFill>
              <a:effectLst/>
              <a:latin typeface="+mn-lt"/>
              <a:ea typeface="+mn-ea"/>
              <a:cs typeface="+mn-cs"/>
            </a:rPr>
            <a:t>します。（</a:t>
          </a:r>
          <a:r>
            <a:rPr kumimoji="1" lang="en-US" altLang="ja-JP" sz="1100" b="1">
              <a:solidFill>
                <a:schemeClr val="dk1"/>
              </a:solidFill>
              <a:effectLst/>
              <a:latin typeface="+mn-lt"/>
              <a:ea typeface="+mn-ea"/>
              <a:cs typeface="+mn-cs"/>
            </a:rPr>
            <a:t>PDF</a:t>
          </a:r>
          <a:r>
            <a:rPr kumimoji="1" lang="ja-JP" altLang="ja-JP" sz="1100" b="1">
              <a:solidFill>
                <a:schemeClr val="dk1"/>
              </a:solidFill>
              <a:effectLst/>
              <a:latin typeface="+mn-lt"/>
              <a:ea typeface="+mn-ea"/>
              <a:cs typeface="+mn-cs"/>
            </a:rPr>
            <a:t>形式は不可）</a:t>
          </a:r>
          <a:endParaRPr lang="ja-JP" altLang="ja-JP" sz="12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32</xdr:col>
      <xdr:colOff>0</xdr:colOff>
      <xdr:row>14</xdr:row>
      <xdr:rowOff>0</xdr:rowOff>
    </xdr:from>
    <xdr:to>
      <xdr:col>59</xdr:col>
      <xdr:colOff>67899</xdr:colOff>
      <xdr:row>23</xdr:row>
      <xdr:rowOff>17462</xdr:rowOff>
    </xdr:to>
    <xdr:sp macro="" textlink="">
      <xdr:nvSpPr>
        <xdr:cNvPr id="5" name="テキスト ボックス 1">
          <a:extLst>
            <a:ext uri="{FF2B5EF4-FFF2-40B4-BE49-F238E27FC236}">
              <a16:creationId xmlns:a16="http://schemas.microsoft.com/office/drawing/2014/main" id="{CC8D53A2-DC80-4997-BF14-479CC2906A45}"/>
            </a:ext>
          </a:extLst>
        </xdr:cNvPr>
        <xdr:cNvSpPr>
          <a:spLocks noChangeArrowheads="1"/>
        </xdr:cNvSpPr>
      </xdr:nvSpPr>
      <xdr:spPr>
        <a:xfrm>
          <a:off x="6776357" y="2979964"/>
          <a:ext cx="5864542" cy="1854427"/>
        </a:xfrm>
        <a:prstGeom prst="rect">
          <a:avLst/>
        </a:prstGeom>
        <a:solidFill>
          <a:schemeClr val="bg1"/>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idousya@kuruma.co.jp" TargetMode="External"/><Relationship Id="rId1" Type="http://schemas.openxmlformats.org/officeDocument/2006/relationships/hyperlink" Target="mailto:jidousya@kuruma.co.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07120-E04E-4A02-BF3A-6460F5000F96}">
  <sheetPr>
    <tabColor rgb="FFFF0000"/>
  </sheetPr>
  <dimension ref="A2:CI395"/>
  <sheetViews>
    <sheetView showZeros="0" zoomScaleNormal="100" zoomScaleSheetLayoutView="100" workbookViewId="0">
      <selection activeCell="L10" sqref="L10"/>
    </sheetView>
  </sheetViews>
  <sheetFormatPr defaultColWidth="9" defaultRowHeight="16.5"/>
  <cols>
    <col min="1" max="1" width="2.75" style="16" customWidth="1"/>
    <col min="2" max="2" width="2.75" style="1" customWidth="1"/>
    <col min="3" max="20" width="2.75" style="16" customWidth="1"/>
    <col min="21" max="29" width="3" style="16" customWidth="1"/>
    <col min="30" max="58" width="2.75" style="16" customWidth="1"/>
    <col min="59" max="101" width="2.625" style="16" customWidth="1"/>
    <col min="102" max="102" width="9" style="16" customWidth="1"/>
    <col min="103" max="16384" width="9" style="16"/>
  </cols>
  <sheetData>
    <row r="2" spans="2:70">
      <c r="B2" s="192" t="s">
        <v>0</v>
      </c>
      <c r="C2" s="193"/>
      <c r="D2" s="193"/>
      <c r="E2" s="193"/>
      <c r="F2" s="194"/>
      <c r="G2" s="182">
        <v>123456</v>
      </c>
      <c r="H2" s="183"/>
      <c r="I2" s="183"/>
      <c r="J2" s="183"/>
      <c r="K2" s="183"/>
      <c r="L2" s="183"/>
      <c r="M2" s="183"/>
      <c r="N2" s="183"/>
      <c r="O2" s="183"/>
      <c r="P2" s="183"/>
      <c r="Q2" s="183"/>
      <c r="R2" s="183"/>
      <c r="S2" s="183"/>
      <c r="T2" s="183"/>
      <c r="U2" s="183"/>
      <c r="V2" s="183"/>
      <c r="W2" s="183"/>
      <c r="X2" s="183"/>
      <c r="Y2" s="184"/>
      <c r="AA2" s="180" t="s">
        <v>1</v>
      </c>
      <c r="AB2" s="180"/>
      <c r="AC2" s="180"/>
      <c r="AD2" s="180"/>
      <c r="AE2" s="180"/>
      <c r="AF2" s="180"/>
      <c r="AG2" s="231" t="s">
        <v>2</v>
      </c>
      <c r="AH2" s="231"/>
      <c r="AI2" s="231"/>
      <c r="AJ2" s="231"/>
      <c r="AK2" s="231"/>
      <c r="AL2" s="231"/>
      <c r="AM2" s="231"/>
      <c r="AN2" s="231"/>
      <c r="AO2" s="231"/>
      <c r="AP2" s="231"/>
      <c r="AQ2" s="231"/>
      <c r="AR2" s="231"/>
      <c r="AS2" s="231"/>
      <c r="AT2" s="231"/>
      <c r="AU2" s="231"/>
      <c r="AV2" s="231"/>
      <c r="AW2" s="231"/>
      <c r="AX2" s="231"/>
      <c r="AZ2" s="22"/>
      <c r="BA2" s="23"/>
      <c r="BB2" s="23"/>
      <c r="BC2" s="23"/>
      <c r="BD2" s="23"/>
      <c r="BE2" s="23"/>
      <c r="BF2" s="23"/>
      <c r="BG2" s="23"/>
      <c r="BH2" s="23"/>
      <c r="BI2" s="23"/>
      <c r="BJ2" s="23"/>
      <c r="BK2" s="23"/>
      <c r="BL2" s="23"/>
      <c r="BM2" s="23"/>
      <c r="BN2" s="23"/>
      <c r="BO2" s="23"/>
    </row>
    <row r="3" spans="2:70">
      <c r="B3" s="180" t="s">
        <v>3</v>
      </c>
      <c r="C3" s="185"/>
      <c r="D3" s="185"/>
      <c r="E3" s="185"/>
      <c r="F3" s="181"/>
      <c r="G3" s="182">
        <v>4567</v>
      </c>
      <c r="H3" s="183"/>
      <c r="I3" s="183"/>
      <c r="J3" s="183"/>
      <c r="K3" s="183"/>
      <c r="L3" s="183"/>
      <c r="M3" s="183"/>
      <c r="N3" s="183"/>
      <c r="O3" s="183"/>
      <c r="P3" s="183"/>
      <c r="Q3" s="183"/>
      <c r="R3" s="183"/>
      <c r="S3" s="183"/>
      <c r="T3" s="183"/>
      <c r="U3" s="183"/>
      <c r="V3" s="183"/>
      <c r="W3" s="183"/>
      <c r="X3" s="183"/>
      <c r="Y3" s="184"/>
      <c r="AA3" s="232" t="s">
        <v>4</v>
      </c>
      <c r="AB3" s="233"/>
      <c r="AC3" s="233"/>
      <c r="AD3" s="234"/>
      <c r="AE3" s="180" t="s">
        <v>5</v>
      </c>
      <c r="AF3" s="180"/>
      <c r="AG3" s="231" t="s">
        <v>6</v>
      </c>
      <c r="AH3" s="231"/>
      <c r="AI3" s="231"/>
      <c r="AJ3" s="231"/>
      <c r="AK3" s="231"/>
      <c r="AL3" s="231"/>
      <c r="AM3" s="231"/>
      <c r="AN3" s="231"/>
      <c r="AO3" s="231"/>
      <c r="AP3" s="231"/>
      <c r="AQ3" s="231"/>
      <c r="AR3" s="231"/>
      <c r="AS3" s="231"/>
      <c r="AT3" s="231"/>
      <c r="AU3" s="231"/>
      <c r="AV3" s="231"/>
      <c r="AW3" s="231"/>
      <c r="AX3" s="231"/>
      <c r="AZ3" s="23"/>
      <c r="BA3" s="23"/>
      <c r="BB3" s="23"/>
      <c r="BC3" s="23"/>
      <c r="BD3" s="23"/>
      <c r="BE3" s="23"/>
      <c r="BF3" s="23"/>
      <c r="BG3" s="23"/>
      <c r="BH3" s="23"/>
      <c r="BI3" s="23"/>
      <c r="BJ3" s="23"/>
      <c r="BK3" s="23"/>
      <c r="BL3" s="23"/>
      <c r="BM3" s="23"/>
      <c r="BN3" s="23"/>
      <c r="BO3" s="23"/>
    </row>
    <row r="4" spans="2:70">
      <c r="B4" s="180" t="s">
        <v>7</v>
      </c>
      <c r="C4" s="185"/>
      <c r="D4" s="185"/>
      <c r="E4" s="185"/>
      <c r="F4" s="181"/>
      <c r="G4" s="238">
        <v>45933</v>
      </c>
      <c r="H4" s="183"/>
      <c r="I4" s="183"/>
      <c r="J4" s="183"/>
      <c r="K4" s="183"/>
      <c r="L4" s="183"/>
      <c r="M4" s="183"/>
      <c r="N4" s="183"/>
      <c r="O4" s="183"/>
      <c r="P4" s="183"/>
      <c r="Q4" s="183"/>
      <c r="R4" s="183"/>
      <c r="S4" s="183"/>
      <c r="T4" s="183"/>
      <c r="U4" s="183"/>
      <c r="V4" s="183"/>
      <c r="W4" s="183"/>
      <c r="X4" s="183"/>
      <c r="Y4" s="184"/>
      <c r="AA4" s="235"/>
      <c r="AB4" s="236"/>
      <c r="AC4" s="236"/>
      <c r="AD4" s="237"/>
      <c r="AE4" s="180" t="s">
        <v>8</v>
      </c>
      <c r="AF4" s="180"/>
      <c r="AG4" s="220" t="s">
        <v>9</v>
      </c>
      <c r="AH4" s="220"/>
      <c r="AI4" s="220"/>
      <c r="AJ4" s="220"/>
      <c r="AK4" s="220"/>
      <c r="AL4" s="220"/>
      <c r="AM4" s="220"/>
      <c r="AN4" s="220"/>
      <c r="AO4" s="220"/>
      <c r="AP4" s="220"/>
      <c r="AQ4" s="220"/>
      <c r="AR4" s="220"/>
      <c r="AS4" s="220"/>
      <c r="AT4" s="220"/>
      <c r="AU4" s="220"/>
      <c r="AV4" s="220"/>
      <c r="AW4" s="220"/>
      <c r="AX4" s="220"/>
      <c r="AZ4" s="23"/>
      <c r="BA4" s="23"/>
      <c r="BB4" s="23"/>
      <c r="BC4" s="23"/>
      <c r="BD4" s="23"/>
      <c r="BE4" s="23"/>
      <c r="BF4" s="23"/>
      <c r="BG4" s="23"/>
      <c r="BH4" s="23"/>
      <c r="BI4" s="23"/>
      <c r="BJ4" s="23"/>
      <c r="BK4" s="23"/>
      <c r="BL4" s="23"/>
      <c r="BM4" s="23"/>
      <c r="BN4" s="23"/>
      <c r="BO4" s="23"/>
    </row>
    <row r="5" spans="2:70">
      <c r="B5" s="180" t="s">
        <v>5</v>
      </c>
      <c r="C5" s="185"/>
      <c r="D5" s="185"/>
      <c r="E5" s="185"/>
      <c r="F5" s="181"/>
      <c r="G5" s="182" t="s">
        <v>10</v>
      </c>
      <c r="H5" s="183"/>
      <c r="I5" s="183"/>
      <c r="J5" s="183"/>
      <c r="K5" s="183"/>
      <c r="L5" s="183"/>
      <c r="M5" s="183"/>
      <c r="N5" s="183"/>
      <c r="O5" s="183"/>
      <c r="P5" s="183"/>
      <c r="Q5" s="183"/>
      <c r="R5" s="183"/>
      <c r="S5" s="183"/>
      <c r="T5" s="183"/>
      <c r="U5" s="183"/>
      <c r="V5" s="183"/>
      <c r="W5" s="183"/>
      <c r="X5" s="183"/>
      <c r="Y5" s="184"/>
      <c r="AA5" s="232" t="s">
        <v>11</v>
      </c>
      <c r="AB5" s="233"/>
      <c r="AC5" s="233"/>
      <c r="AD5" s="234"/>
      <c r="AE5" s="180" t="s">
        <v>12</v>
      </c>
      <c r="AF5" s="180"/>
      <c r="AG5" s="231" t="s">
        <v>13</v>
      </c>
      <c r="AH5" s="231"/>
      <c r="AI5" s="231"/>
      <c r="AJ5" s="231"/>
      <c r="AK5" s="231"/>
      <c r="AL5" s="231"/>
      <c r="AM5" s="231"/>
      <c r="AN5" s="231"/>
      <c r="AO5" s="231"/>
      <c r="AP5" s="231"/>
      <c r="AQ5" s="231"/>
      <c r="AR5" s="231"/>
      <c r="AS5" s="231"/>
      <c r="AT5" s="231"/>
      <c r="AU5" s="231"/>
      <c r="AV5" s="231"/>
      <c r="AW5" s="231"/>
      <c r="AX5" s="231"/>
      <c r="AZ5" s="23"/>
      <c r="BA5" s="23"/>
      <c r="BB5" s="23"/>
      <c r="BC5" s="23"/>
      <c r="BD5" s="23"/>
      <c r="BE5" s="23"/>
      <c r="BF5" s="23"/>
      <c r="BG5" s="23"/>
      <c r="BH5" s="23"/>
      <c r="BI5" s="23"/>
      <c r="BJ5" s="23"/>
      <c r="BK5" s="23"/>
      <c r="BL5" s="23"/>
      <c r="BM5" s="23"/>
      <c r="BN5" s="23"/>
      <c r="BO5" s="23"/>
    </row>
    <row r="6" spans="2:70">
      <c r="B6" s="180" t="s">
        <v>14</v>
      </c>
      <c r="C6" s="185"/>
      <c r="D6" s="185"/>
      <c r="E6" s="185"/>
      <c r="F6" s="181"/>
      <c r="G6" s="182" t="s">
        <v>15</v>
      </c>
      <c r="H6" s="183"/>
      <c r="I6" s="183"/>
      <c r="J6" s="183"/>
      <c r="K6" s="183"/>
      <c r="L6" s="183"/>
      <c r="M6" s="183"/>
      <c r="N6" s="183"/>
      <c r="O6" s="183"/>
      <c r="P6" s="183"/>
      <c r="Q6" s="183"/>
      <c r="R6" s="183"/>
      <c r="S6" s="183"/>
      <c r="T6" s="183"/>
      <c r="U6" s="183"/>
      <c r="V6" s="183"/>
      <c r="W6" s="183"/>
      <c r="X6" s="183"/>
      <c r="Y6" s="184"/>
      <c r="AA6" s="235"/>
      <c r="AB6" s="236"/>
      <c r="AC6" s="236"/>
      <c r="AD6" s="237"/>
      <c r="AE6" s="180" t="s">
        <v>8</v>
      </c>
      <c r="AF6" s="180"/>
      <c r="AG6" s="220" t="s">
        <v>16</v>
      </c>
      <c r="AH6" s="220"/>
      <c r="AI6" s="220"/>
      <c r="AJ6" s="220"/>
      <c r="AK6" s="220"/>
      <c r="AL6" s="220"/>
      <c r="AM6" s="220"/>
      <c r="AN6" s="220"/>
      <c r="AO6" s="220"/>
      <c r="AP6" s="220"/>
      <c r="AQ6" s="220"/>
      <c r="AR6" s="220"/>
      <c r="AS6" s="220"/>
      <c r="AT6" s="220"/>
      <c r="AU6" s="220"/>
      <c r="AV6" s="220"/>
      <c r="AW6" s="220"/>
      <c r="AX6" s="220"/>
      <c r="AZ6" s="23"/>
      <c r="BA6" s="23"/>
      <c r="BB6" s="23"/>
      <c r="BC6" s="23"/>
      <c r="BD6" s="23"/>
      <c r="BE6" s="23"/>
      <c r="BF6" s="23"/>
      <c r="BG6" s="23"/>
      <c r="BH6" s="23"/>
      <c r="BI6" s="23"/>
      <c r="BJ6" s="23"/>
      <c r="BK6" s="23"/>
      <c r="BL6" s="23"/>
      <c r="BM6" s="23"/>
      <c r="BN6" s="23"/>
      <c r="BO6" s="23"/>
    </row>
    <row r="7" spans="2:70">
      <c r="B7" s="191" t="s">
        <v>17</v>
      </c>
      <c r="C7" s="191"/>
      <c r="D7" s="191"/>
      <c r="E7" s="191"/>
      <c r="F7" s="191"/>
      <c r="G7" s="230" t="s">
        <v>18</v>
      </c>
      <c r="H7" s="230"/>
      <c r="I7" s="230"/>
      <c r="J7" s="230"/>
      <c r="K7" s="230"/>
      <c r="L7" s="230"/>
      <c r="M7" s="230"/>
      <c r="N7" s="230"/>
      <c r="O7" s="230"/>
      <c r="P7" s="230"/>
      <c r="Q7" s="230"/>
      <c r="R7" s="230"/>
      <c r="S7" s="230"/>
      <c r="T7" s="230"/>
      <c r="U7" s="230"/>
      <c r="V7" s="230"/>
      <c r="W7" s="230"/>
      <c r="X7" s="230"/>
      <c r="Y7" s="230"/>
      <c r="AA7" s="180" t="s">
        <v>19</v>
      </c>
      <c r="AB7" s="185"/>
      <c r="AC7" s="185"/>
      <c r="AD7" s="185"/>
      <c r="AE7" s="185"/>
      <c r="AF7" s="181"/>
      <c r="AG7" s="182" t="s">
        <v>20</v>
      </c>
      <c r="AH7" s="183"/>
      <c r="AI7" s="183"/>
      <c r="AJ7" s="183"/>
      <c r="AK7" s="183"/>
      <c r="AL7" s="183"/>
      <c r="AM7" s="184"/>
      <c r="AN7" s="174" t="s">
        <v>21</v>
      </c>
      <c r="AO7" s="175"/>
      <c r="AP7" s="175"/>
      <c r="AQ7" s="175"/>
      <c r="AR7" s="176"/>
      <c r="AS7" s="213" t="s">
        <v>22</v>
      </c>
      <c r="AT7" s="214"/>
      <c r="AU7" s="214"/>
      <c r="AV7" s="214"/>
      <c r="AW7" s="214"/>
      <c r="AX7" s="215"/>
      <c r="AZ7" s="23"/>
      <c r="BA7" s="23"/>
      <c r="BB7" s="23"/>
      <c r="BC7" s="23"/>
      <c r="BD7" s="23"/>
      <c r="BE7" s="23"/>
      <c r="BF7" s="23"/>
      <c r="BG7" s="23"/>
      <c r="BH7" s="23"/>
      <c r="BI7" s="23"/>
      <c r="BJ7" s="23"/>
      <c r="BK7" s="23"/>
      <c r="BL7" s="23"/>
      <c r="BM7" s="23"/>
      <c r="BN7" s="23"/>
      <c r="BO7" s="23"/>
      <c r="BR7" s="1"/>
    </row>
    <row r="8" spans="2:70">
      <c r="AA8" s="180" t="s">
        <v>23</v>
      </c>
      <c r="AB8" s="180"/>
      <c r="AC8" s="180"/>
      <c r="AD8" s="180"/>
      <c r="AE8" s="180"/>
      <c r="AF8" s="180"/>
      <c r="AG8" s="182" t="s">
        <v>24</v>
      </c>
      <c r="AH8" s="183"/>
      <c r="AI8" s="183"/>
      <c r="AJ8" s="183"/>
      <c r="AK8" s="183"/>
      <c r="AL8" s="183"/>
      <c r="AM8" s="184"/>
      <c r="AN8" s="174" t="s">
        <v>25</v>
      </c>
      <c r="AO8" s="175"/>
      <c r="AP8" s="175"/>
      <c r="AQ8" s="175"/>
      <c r="AR8" s="176"/>
      <c r="AS8" s="213" t="s">
        <v>26</v>
      </c>
      <c r="AT8" s="214"/>
      <c r="AU8" s="214"/>
      <c r="AV8" s="214"/>
      <c r="AW8" s="214"/>
      <c r="AX8" s="215"/>
      <c r="AZ8" s="23"/>
      <c r="BA8" s="23"/>
      <c r="BB8" s="23"/>
      <c r="BC8" s="23"/>
      <c r="BD8" s="23"/>
      <c r="BE8" s="23"/>
      <c r="BF8" s="23"/>
      <c r="BG8" s="23"/>
      <c r="BH8" s="23"/>
      <c r="BI8" s="23"/>
      <c r="BJ8" s="23"/>
      <c r="BK8" s="23"/>
      <c r="BL8" s="23"/>
      <c r="BM8" s="23"/>
      <c r="BN8" s="23"/>
      <c r="BO8" s="23"/>
      <c r="BR8" s="1"/>
    </row>
    <row r="9" spans="2:70">
      <c r="AA9" s="180" t="s">
        <v>27</v>
      </c>
      <c r="AB9" s="180"/>
      <c r="AC9" s="180"/>
      <c r="AD9" s="180"/>
      <c r="AE9" s="180"/>
      <c r="AF9" s="180"/>
      <c r="AG9" s="182" t="s">
        <v>28</v>
      </c>
      <c r="AH9" s="183"/>
      <c r="AI9" s="183"/>
      <c r="AJ9" s="183"/>
      <c r="AK9" s="184"/>
      <c r="AL9" s="230"/>
      <c r="AM9" s="230"/>
      <c r="AN9" s="230"/>
      <c r="AO9" s="230"/>
      <c r="AP9" s="230"/>
      <c r="AQ9" s="230"/>
      <c r="AR9" s="230"/>
      <c r="AS9" s="230"/>
      <c r="AT9" s="230"/>
      <c r="AU9" s="230"/>
      <c r="AV9" s="230"/>
      <c r="AW9" s="230"/>
      <c r="AX9" s="230"/>
      <c r="AZ9" s="23"/>
      <c r="BA9" s="23"/>
      <c r="BB9" s="23"/>
      <c r="BC9" s="23"/>
      <c r="BD9" s="23"/>
      <c r="BE9" s="23"/>
      <c r="BF9" s="23"/>
      <c r="BG9" s="23"/>
      <c r="BH9" s="23"/>
      <c r="BI9" s="23"/>
      <c r="BJ9" s="23"/>
      <c r="BK9" s="23"/>
      <c r="BL9" s="23"/>
      <c r="BM9" s="23"/>
      <c r="BN9" s="23"/>
      <c r="BO9" s="23"/>
    </row>
    <row r="10" spans="2:70">
      <c r="C10" s="17"/>
      <c r="D10" s="17"/>
      <c r="E10" s="17"/>
      <c r="F10" s="17"/>
      <c r="G10" s="17"/>
      <c r="H10" s="17"/>
      <c r="I10" s="17"/>
      <c r="J10" s="17"/>
      <c r="K10" s="17"/>
      <c r="L10" s="17"/>
      <c r="M10" s="17"/>
      <c r="N10" s="17"/>
      <c r="O10" s="17"/>
      <c r="P10" s="17"/>
      <c r="Q10" s="17"/>
      <c r="R10" s="17"/>
      <c r="S10" s="17"/>
      <c r="T10" s="17"/>
      <c r="AA10" s="180" t="s">
        <v>29</v>
      </c>
      <c r="AB10" s="185"/>
      <c r="AC10" s="185"/>
      <c r="AD10" s="185"/>
      <c r="AE10" s="185"/>
      <c r="AF10" s="181"/>
      <c r="AG10" s="213" t="s">
        <v>30</v>
      </c>
      <c r="AH10" s="214"/>
      <c r="AI10" s="214"/>
      <c r="AJ10" s="214"/>
      <c r="AK10" s="215"/>
      <c r="AL10" s="216"/>
      <c r="AM10" s="216"/>
      <c r="AN10" s="216"/>
      <c r="AO10" s="216"/>
      <c r="AP10" s="216"/>
      <c r="AQ10" s="216"/>
      <c r="AR10" s="216"/>
      <c r="AS10" s="216"/>
      <c r="AT10" s="216"/>
      <c r="AU10" s="216"/>
      <c r="AV10" s="216"/>
      <c r="AW10" s="216"/>
      <c r="AX10" s="216"/>
      <c r="AZ10" s="23"/>
      <c r="BA10" s="23"/>
      <c r="BB10" s="23"/>
      <c r="BC10" s="23"/>
      <c r="BD10" s="23"/>
      <c r="BE10" s="23"/>
      <c r="BF10" s="23"/>
      <c r="BG10" s="23"/>
      <c r="BH10" s="23"/>
      <c r="BI10" s="23"/>
      <c r="BJ10" s="23"/>
      <c r="BK10" s="23"/>
      <c r="BL10" s="23"/>
      <c r="BM10" s="23"/>
      <c r="BN10" s="23"/>
      <c r="BO10" s="23"/>
    </row>
    <row r="11" spans="2:70" ht="18.75" customHeight="1">
      <c r="B11" s="180" t="s">
        <v>31</v>
      </c>
      <c r="C11" s="185"/>
      <c r="D11" s="185"/>
      <c r="E11" s="185"/>
      <c r="F11" s="185"/>
      <c r="G11" s="185"/>
      <c r="H11" s="185"/>
      <c r="I11" s="185"/>
      <c r="J11" s="185"/>
      <c r="K11" s="185"/>
      <c r="L11" s="185"/>
      <c r="M11" s="185"/>
      <c r="N11" s="185"/>
      <c r="O11" s="185"/>
      <c r="P11" s="185"/>
      <c r="Q11" s="185"/>
      <c r="R11" s="185"/>
      <c r="S11" s="181"/>
      <c r="T11" s="217" t="s">
        <v>32</v>
      </c>
      <c r="U11" s="218"/>
      <c r="V11" s="218"/>
      <c r="W11" s="218"/>
      <c r="X11" s="218"/>
      <c r="Y11" s="219"/>
    </row>
    <row r="12" spans="2:70" ht="18.75">
      <c r="B12" s="220" t="s">
        <v>33</v>
      </c>
      <c r="C12" s="220"/>
      <c r="D12" s="220"/>
      <c r="E12" s="220"/>
      <c r="F12" s="220"/>
      <c r="G12" s="220"/>
      <c r="H12" s="220"/>
      <c r="I12" s="220"/>
      <c r="J12" s="220"/>
      <c r="K12" s="220"/>
      <c r="L12" s="220"/>
      <c r="M12" s="220"/>
      <c r="N12" s="220"/>
      <c r="O12" s="220"/>
      <c r="P12" s="220"/>
      <c r="Q12" s="220"/>
      <c r="R12" s="220"/>
      <c r="S12" s="220"/>
      <c r="T12" s="221">
        <v>500</v>
      </c>
      <c r="U12" s="222"/>
      <c r="V12" s="222"/>
      <c r="W12" s="222"/>
      <c r="X12" s="222"/>
      <c r="Y12" s="223"/>
      <c r="AA12" s="224" t="s">
        <v>34</v>
      </c>
      <c r="AB12" s="225"/>
      <c r="AC12" s="225"/>
      <c r="AD12" s="225"/>
      <c r="AE12" s="225"/>
      <c r="AF12" s="225"/>
      <c r="AG12" s="225"/>
      <c r="AH12" s="225"/>
      <c r="AI12" s="225"/>
      <c r="AJ12" s="225"/>
      <c r="AK12" s="225"/>
      <c r="AL12" s="225"/>
      <c r="AM12" s="225"/>
      <c r="AN12" s="225"/>
      <c r="AO12" s="225"/>
      <c r="AP12" s="225"/>
      <c r="AQ12" s="226"/>
      <c r="AR12" s="227">
        <v>10000000</v>
      </c>
      <c r="AS12" s="228"/>
      <c r="AT12" s="228"/>
      <c r="AU12" s="228"/>
      <c r="AV12" s="228"/>
      <c r="AW12" s="228"/>
      <c r="AX12" s="229"/>
      <c r="AY12" s="59"/>
      <c r="AZ12" s="59"/>
      <c r="BA12" s="59"/>
      <c r="BB12" s="59"/>
      <c r="BC12" s="60" t="s">
        <v>35</v>
      </c>
    </row>
    <row r="13" spans="2:70" ht="18.75">
      <c r="B13" s="61"/>
      <c r="C13" s="61"/>
      <c r="D13" s="61"/>
      <c r="E13" s="61"/>
      <c r="F13" s="61"/>
      <c r="G13" s="61"/>
      <c r="H13" s="61"/>
      <c r="I13" s="61"/>
      <c r="J13" s="61"/>
      <c r="K13" s="61"/>
      <c r="L13" s="61"/>
      <c r="M13" s="61"/>
      <c r="N13" s="61"/>
      <c r="O13" s="61"/>
      <c r="P13" s="61"/>
      <c r="Q13" s="61"/>
      <c r="R13" s="61"/>
      <c r="S13" s="61"/>
      <c r="T13" s="62"/>
      <c r="U13" s="62"/>
      <c r="V13" s="62"/>
      <c r="W13" s="62"/>
      <c r="X13" s="62"/>
      <c r="Y13" s="59"/>
      <c r="Z13" s="61"/>
      <c r="AA13" s="61"/>
      <c r="AB13" s="61"/>
      <c r="AC13" s="61"/>
      <c r="AD13" s="61"/>
      <c r="AE13" s="61"/>
      <c r="AF13" s="61"/>
      <c r="AG13" s="61"/>
      <c r="AH13" s="61"/>
      <c r="AI13" s="61"/>
      <c r="AJ13" s="61"/>
      <c r="AK13" s="61"/>
      <c r="AL13" s="61"/>
      <c r="AM13" s="61"/>
      <c r="AN13" s="61"/>
      <c r="AO13" s="61"/>
      <c r="AP13" s="61"/>
      <c r="AQ13" s="61"/>
      <c r="AR13" s="62"/>
      <c r="AS13" s="62"/>
      <c r="AT13" s="62"/>
      <c r="AU13" s="62"/>
      <c r="AV13" s="62"/>
      <c r="AW13" s="59"/>
      <c r="AX13" s="59"/>
      <c r="AY13" s="59"/>
      <c r="AZ13" s="59"/>
      <c r="BA13" s="59"/>
      <c r="BB13" s="59"/>
      <c r="BC13" s="60" t="s">
        <v>32</v>
      </c>
    </row>
    <row r="14" spans="2:70">
      <c r="B14" s="212" t="s">
        <v>36</v>
      </c>
      <c r="C14" s="212"/>
      <c r="D14" s="212"/>
      <c r="E14" s="212"/>
      <c r="F14" s="212"/>
      <c r="G14" s="212"/>
      <c r="H14" s="212"/>
      <c r="I14" s="212"/>
      <c r="J14" s="212"/>
      <c r="K14" s="212"/>
      <c r="L14" s="212"/>
      <c r="M14" s="212"/>
      <c r="N14" s="212"/>
      <c r="O14" s="212"/>
      <c r="P14" s="212"/>
      <c r="Q14" s="212"/>
      <c r="R14" s="212"/>
      <c r="S14" s="212"/>
    </row>
    <row r="15" spans="2:70">
      <c r="B15" s="54"/>
      <c r="C15" s="131" t="s">
        <v>37</v>
      </c>
      <c r="D15" s="132"/>
      <c r="E15" s="132"/>
      <c r="F15" s="133"/>
      <c r="G15" s="132" t="s">
        <v>38</v>
      </c>
      <c r="H15" s="132"/>
      <c r="I15" s="132"/>
      <c r="J15" s="133"/>
      <c r="K15" s="132" t="s">
        <v>39</v>
      </c>
      <c r="L15" s="132"/>
      <c r="M15" s="132"/>
      <c r="N15" s="133"/>
      <c r="O15" s="131" t="s">
        <v>40</v>
      </c>
      <c r="P15" s="133"/>
      <c r="Q15" s="131" t="s">
        <v>41</v>
      </c>
      <c r="R15" s="132"/>
      <c r="S15" s="137"/>
      <c r="U15" s="180" t="s">
        <v>41</v>
      </c>
      <c r="V15" s="185"/>
      <c r="W15" s="181"/>
      <c r="X15" s="180" t="s">
        <v>42</v>
      </c>
      <c r="Y15" s="185"/>
      <c r="Z15" s="181"/>
      <c r="AA15" s="180" t="s">
        <v>43</v>
      </c>
      <c r="AB15" s="185"/>
      <c r="AC15" s="181"/>
    </row>
    <row r="16" spans="2:70">
      <c r="B16" s="15">
        <v>1</v>
      </c>
      <c r="C16" s="196" t="s">
        <v>44</v>
      </c>
      <c r="D16" s="197"/>
      <c r="E16" s="197"/>
      <c r="F16" s="198"/>
      <c r="G16" s="207">
        <v>45757</v>
      </c>
      <c r="H16" s="208"/>
      <c r="I16" s="208"/>
      <c r="J16" s="209"/>
      <c r="K16" s="207">
        <v>45770</v>
      </c>
      <c r="L16" s="208"/>
      <c r="M16" s="208"/>
      <c r="N16" s="209"/>
      <c r="O16" s="199">
        <f t="shared" ref="O16:O35" si="0">IF(G16="","",K16-G16+1)</f>
        <v>14</v>
      </c>
      <c r="P16" s="111"/>
      <c r="Q16" s="174" t="s">
        <v>45</v>
      </c>
      <c r="R16" s="175"/>
      <c r="S16" s="200"/>
      <c r="U16" s="180" t="s">
        <v>46</v>
      </c>
      <c r="V16" s="185"/>
      <c r="W16" s="181"/>
      <c r="X16" s="199">
        <f>COUNTIF(Q16:S35,"脳損傷")</f>
        <v>4</v>
      </c>
      <c r="Y16" s="110"/>
      <c r="Z16" s="111"/>
      <c r="AA16" s="199">
        <f ca="1">SUMIF(Q16:S35,"脳損傷",O16:P35)</f>
        <v>43</v>
      </c>
      <c r="AB16" s="110"/>
      <c r="AC16" s="111"/>
    </row>
    <row r="17" spans="2:29">
      <c r="B17" s="15">
        <f>B16+1</f>
        <v>2</v>
      </c>
      <c r="C17" s="196" t="s">
        <v>47</v>
      </c>
      <c r="D17" s="197"/>
      <c r="E17" s="197"/>
      <c r="F17" s="198"/>
      <c r="G17" s="207">
        <v>45762</v>
      </c>
      <c r="H17" s="208"/>
      <c r="I17" s="208"/>
      <c r="J17" s="209"/>
      <c r="K17" s="207">
        <v>45767</v>
      </c>
      <c r="L17" s="208"/>
      <c r="M17" s="208"/>
      <c r="N17" s="209"/>
      <c r="O17" s="199">
        <f t="shared" si="0"/>
        <v>6</v>
      </c>
      <c r="P17" s="111"/>
      <c r="Q17" s="174" t="s">
        <v>45</v>
      </c>
      <c r="R17" s="175"/>
      <c r="S17" s="200"/>
      <c r="U17" s="180" t="s">
        <v>48</v>
      </c>
      <c r="V17" s="185"/>
      <c r="W17" s="181"/>
      <c r="X17" s="199">
        <f>COUNTIF(Q16:S35,"脊髄損傷")</f>
        <v>3</v>
      </c>
      <c r="Y17" s="110"/>
      <c r="Z17" s="111"/>
      <c r="AA17" s="199">
        <f ca="1">SUMIF(Q16:S35,"脊髄損傷",O16:P35)</f>
        <v>26</v>
      </c>
      <c r="AB17" s="110"/>
      <c r="AC17" s="111"/>
    </row>
    <row r="18" spans="2:29">
      <c r="B18" s="15">
        <f t="shared" ref="B18:B35" si="1">B17+1</f>
        <v>3</v>
      </c>
      <c r="C18" s="196" t="s">
        <v>49</v>
      </c>
      <c r="D18" s="197"/>
      <c r="E18" s="197"/>
      <c r="F18" s="198"/>
      <c r="G18" s="207">
        <v>45782</v>
      </c>
      <c r="H18" s="208"/>
      <c r="I18" s="208"/>
      <c r="J18" s="209"/>
      <c r="K18" s="207">
        <v>45792</v>
      </c>
      <c r="L18" s="208"/>
      <c r="M18" s="208"/>
      <c r="N18" s="209"/>
      <c r="O18" s="199">
        <f t="shared" si="0"/>
        <v>11</v>
      </c>
      <c r="P18" s="111"/>
      <c r="Q18" s="174" t="s">
        <v>45</v>
      </c>
      <c r="R18" s="175"/>
      <c r="S18" s="200"/>
      <c r="U18" s="180" t="s">
        <v>50</v>
      </c>
      <c r="V18" s="185"/>
      <c r="W18" s="181"/>
      <c r="X18" s="199">
        <f>COUNTIF(Q17:S36,"その他")</f>
        <v>2</v>
      </c>
      <c r="Y18" s="110"/>
      <c r="Z18" s="111"/>
      <c r="AA18" s="199">
        <f ca="1">SUMIF(Q17:S36,"その他",O17:P36)</f>
        <v>17</v>
      </c>
      <c r="AB18" s="110"/>
      <c r="AC18" s="111"/>
    </row>
    <row r="19" spans="2:29">
      <c r="B19" s="15">
        <f t="shared" si="1"/>
        <v>4</v>
      </c>
      <c r="C19" s="196" t="s">
        <v>44</v>
      </c>
      <c r="D19" s="197"/>
      <c r="E19" s="197"/>
      <c r="F19" s="198"/>
      <c r="G19" s="207">
        <v>45787</v>
      </c>
      <c r="H19" s="208"/>
      <c r="I19" s="208"/>
      <c r="J19" s="209"/>
      <c r="K19" s="207">
        <v>45800</v>
      </c>
      <c r="L19" s="208"/>
      <c r="M19" s="208"/>
      <c r="N19" s="209"/>
      <c r="O19" s="199">
        <f t="shared" si="0"/>
        <v>14</v>
      </c>
      <c r="P19" s="111"/>
      <c r="Q19" s="174" t="s">
        <v>51</v>
      </c>
      <c r="R19" s="175"/>
      <c r="S19" s="200"/>
    </row>
    <row r="20" spans="2:29">
      <c r="B20" s="15">
        <f t="shared" si="1"/>
        <v>5</v>
      </c>
      <c r="C20" s="196" t="s">
        <v>49</v>
      </c>
      <c r="D20" s="197"/>
      <c r="E20" s="197"/>
      <c r="F20" s="198"/>
      <c r="G20" s="207">
        <v>45813</v>
      </c>
      <c r="H20" s="208"/>
      <c r="I20" s="208"/>
      <c r="J20" s="209"/>
      <c r="K20" s="207">
        <v>45818</v>
      </c>
      <c r="L20" s="208"/>
      <c r="M20" s="208"/>
      <c r="N20" s="209"/>
      <c r="O20" s="199">
        <f t="shared" si="0"/>
        <v>6</v>
      </c>
      <c r="P20" s="111"/>
      <c r="Q20" s="174" t="s">
        <v>51</v>
      </c>
      <c r="R20" s="175"/>
      <c r="S20" s="200"/>
    </row>
    <row r="21" spans="2:29" ht="16.5" customHeight="1">
      <c r="B21" s="15">
        <f t="shared" si="1"/>
        <v>6</v>
      </c>
      <c r="C21" s="196" t="s">
        <v>44</v>
      </c>
      <c r="D21" s="197"/>
      <c r="E21" s="197"/>
      <c r="F21" s="198"/>
      <c r="G21" s="207">
        <v>45818</v>
      </c>
      <c r="H21" s="208"/>
      <c r="I21" s="208"/>
      <c r="J21" s="209"/>
      <c r="K21" s="207">
        <v>45831</v>
      </c>
      <c r="L21" s="208"/>
      <c r="M21" s="208"/>
      <c r="N21" s="209"/>
      <c r="O21" s="199">
        <f t="shared" si="0"/>
        <v>14</v>
      </c>
      <c r="P21" s="111"/>
      <c r="Q21" s="174" t="s">
        <v>52</v>
      </c>
      <c r="R21" s="175"/>
      <c r="S21" s="200"/>
      <c r="U21" s="206" t="s">
        <v>53</v>
      </c>
      <c r="V21" s="206"/>
      <c r="W21" s="206"/>
      <c r="X21" s="206"/>
      <c r="Y21" s="206"/>
      <c r="Z21" s="206"/>
      <c r="AA21" s="206"/>
      <c r="AB21" s="206"/>
      <c r="AC21" s="206"/>
    </row>
    <row r="22" spans="2:29">
      <c r="B22" s="15">
        <f t="shared" si="1"/>
        <v>7</v>
      </c>
      <c r="C22" s="196" t="s">
        <v>54</v>
      </c>
      <c r="D22" s="197"/>
      <c r="E22" s="197"/>
      <c r="F22" s="198"/>
      <c r="G22" s="207">
        <v>45823</v>
      </c>
      <c r="H22" s="208"/>
      <c r="I22" s="208"/>
      <c r="J22" s="209"/>
      <c r="K22" s="207">
        <v>45825</v>
      </c>
      <c r="L22" s="208"/>
      <c r="M22" s="208"/>
      <c r="N22" s="209"/>
      <c r="O22" s="199">
        <f t="shared" si="0"/>
        <v>3</v>
      </c>
      <c r="P22" s="111"/>
      <c r="Q22" s="174" t="s">
        <v>52</v>
      </c>
      <c r="R22" s="175"/>
      <c r="S22" s="200"/>
      <c r="U22" s="206"/>
      <c r="V22" s="206"/>
      <c r="W22" s="206"/>
      <c r="X22" s="206"/>
      <c r="Y22" s="206"/>
      <c r="Z22" s="206"/>
      <c r="AA22" s="206"/>
      <c r="AB22" s="206"/>
      <c r="AC22" s="206"/>
    </row>
    <row r="23" spans="2:29">
      <c r="B23" s="15">
        <f t="shared" si="1"/>
        <v>8</v>
      </c>
      <c r="C23" s="196" t="s">
        <v>55</v>
      </c>
      <c r="D23" s="197"/>
      <c r="E23" s="197"/>
      <c r="F23" s="198"/>
      <c r="G23" s="207">
        <v>45828</v>
      </c>
      <c r="H23" s="208"/>
      <c r="I23" s="208"/>
      <c r="J23" s="209"/>
      <c r="K23" s="207">
        <v>45839</v>
      </c>
      <c r="L23" s="208"/>
      <c r="M23" s="208"/>
      <c r="N23" s="209"/>
      <c r="O23" s="199">
        <f t="shared" si="0"/>
        <v>12</v>
      </c>
      <c r="P23" s="111"/>
      <c r="Q23" s="174" t="s">
        <v>45</v>
      </c>
      <c r="R23" s="175"/>
      <c r="S23" s="200"/>
      <c r="U23" s="191" t="s">
        <v>56</v>
      </c>
      <c r="V23" s="191"/>
      <c r="W23" s="191"/>
      <c r="X23" s="210">
        <v>1</v>
      </c>
      <c r="Y23" s="210"/>
      <c r="Z23" s="210"/>
      <c r="AA23" s="191" t="s">
        <v>57</v>
      </c>
      <c r="AB23" s="191"/>
      <c r="AC23" s="191"/>
    </row>
    <row r="24" spans="2:29">
      <c r="B24" s="15">
        <f t="shared" si="1"/>
        <v>9</v>
      </c>
      <c r="C24" s="196" t="s">
        <v>49</v>
      </c>
      <c r="D24" s="197"/>
      <c r="E24" s="197"/>
      <c r="F24" s="198"/>
      <c r="G24" s="207">
        <v>45843</v>
      </c>
      <c r="H24" s="208"/>
      <c r="I24" s="208"/>
      <c r="J24" s="209"/>
      <c r="K24" s="207">
        <v>45848</v>
      </c>
      <c r="L24" s="208"/>
      <c r="M24" s="208"/>
      <c r="N24" s="209"/>
      <c r="O24" s="199">
        <f t="shared" si="0"/>
        <v>6</v>
      </c>
      <c r="P24" s="111"/>
      <c r="Q24" s="174" t="s">
        <v>51</v>
      </c>
      <c r="R24" s="175"/>
      <c r="S24" s="200"/>
      <c r="U24" s="191" t="s">
        <v>48</v>
      </c>
      <c r="V24" s="191"/>
      <c r="W24" s="191"/>
      <c r="X24" s="210">
        <v>2</v>
      </c>
      <c r="Y24" s="210"/>
      <c r="Z24" s="210"/>
      <c r="AA24" s="191" t="s">
        <v>57</v>
      </c>
      <c r="AB24" s="191"/>
      <c r="AC24" s="191"/>
    </row>
    <row r="25" spans="2:29">
      <c r="B25" s="15">
        <f t="shared" si="1"/>
        <v>10</v>
      </c>
      <c r="C25" s="196"/>
      <c r="D25" s="197"/>
      <c r="E25" s="197"/>
      <c r="F25" s="198"/>
      <c r="G25" s="196"/>
      <c r="H25" s="197"/>
      <c r="I25" s="197"/>
      <c r="J25" s="198"/>
      <c r="K25" s="196"/>
      <c r="L25" s="197"/>
      <c r="M25" s="197"/>
      <c r="N25" s="198"/>
      <c r="O25" s="199" t="str">
        <f t="shared" si="0"/>
        <v/>
      </c>
      <c r="P25" s="111"/>
      <c r="Q25" s="174"/>
      <c r="R25" s="175"/>
      <c r="S25" s="200"/>
      <c r="U25" s="191" t="s">
        <v>50</v>
      </c>
      <c r="V25" s="191"/>
      <c r="W25" s="191"/>
      <c r="X25" s="210">
        <v>3</v>
      </c>
      <c r="Y25" s="210"/>
      <c r="Z25" s="210"/>
      <c r="AA25" s="191" t="s">
        <v>57</v>
      </c>
      <c r="AB25" s="191"/>
      <c r="AC25" s="191"/>
    </row>
    <row r="26" spans="2:29">
      <c r="B26" s="15">
        <f t="shared" si="1"/>
        <v>11</v>
      </c>
      <c r="C26" s="196"/>
      <c r="D26" s="197"/>
      <c r="E26" s="197"/>
      <c r="F26" s="198"/>
      <c r="G26" s="196"/>
      <c r="H26" s="197"/>
      <c r="I26" s="197"/>
      <c r="J26" s="198"/>
      <c r="K26" s="196"/>
      <c r="L26" s="197"/>
      <c r="M26" s="197"/>
      <c r="N26" s="198"/>
      <c r="O26" s="199" t="str">
        <f t="shared" si="0"/>
        <v/>
      </c>
      <c r="P26" s="111"/>
      <c r="Q26" s="174"/>
      <c r="R26" s="175"/>
      <c r="S26" s="200"/>
      <c r="U26" s="191" t="s">
        <v>58</v>
      </c>
      <c r="V26" s="191"/>
      <c r="W26" s="191"/>
      <c r="X26" s="211">
        <f>SUM(X23:Z25)</f>
        <v>6</v>
      </c>
      <c r="Y26" s="211"/>
      <c r="Z26" s="211"/>
      <c r="AA26" s="191" t="s">
        <v>57</v>
      </c>
      <c r="AB26" s="191"/>
      <c r="AC26" s="191"/>
    </row>
    <row r="27" spans="2:29">
      <c r="B27" s="15">
        <f t="shared" si="1"/>
        <v>12</v>
      </c>
      <c r="C27" s="196"/>
      <c r="D27" s="197"/>
      <c r="E27" s="197"/>
      <c r="F27" s="198"/>
      <c r="G27" s="196"/>
      <c r="H27" s="197"/>
      <c r="I27" s="197"/>
      <c r="J27" s="198"/>
      <c r="K27" s="196"/>
      <c r="L27" s="197"/>
      <c r="M27" s="197"/>
      <c r="N27" s="198"/>
      <c r="O27" s="199" t="str">
        <f t="shared" si="0"/>
        <v/>
      </c>
      <c r="P27" s="111"/>
      <c r="Q27" s="174"/>
      <c r="R27" s="175"/>
      <c r="S27" s="200"/>
    </row>
    <row r="28" spans="2:29">
      <c r="B28" s="15">
        <f t="shared" si="1"/>
        <v>13</v>
      </c>
      <c r="C28" s="196"/>
      <c r="D28" s="197"/>
      <c r="E28" s="197"/>
      <c r="F28" s="198"/>
      <c r="G28" s="196"/>
      <c r="H28" s="197"/>
      <c r="I28" s="197"/>
      <c r="J28" s="198"/>
      <c r="K28" s="196"/>
      <c r="L28" s="197"/>
      <c r="M28" s="197"/>
      <c r="N28" s="198"/>
      <c r="O28" s="199" t="str">
        <f t="shared" si="0"/>
        <v/>
      </c>
      <c r="P28" s="111"/>
      <c r="Q28" s="174"/>
      <c r="R28" s="175"/>
      <c r="S28" s="200"/>
    </row>
    <row r="29" spans="2:29">
      <c r="B29" s="15">
        <f t="shared" si="1"/>
        <v>14</v>
      </c>
      <c r="C29" s="196"/>
      <c r="D29" s="197"/>
      <c r="E29" s="197"/>
      <c r="F29" s="198"/>
      <c r="G29" s="196"/>
      <c r="H29" s="197"/>
      <c r="I29" s="197"/>
      <c r="J29" s="198"/>
      <c r="K29" s="196"/>
      <c r="L29" s="197"/>
      <c r="M29" s="197"/>
      <c r="N29" s="198"/>
      <c r="O29" s="199" t="str">
        <f t="shared" si="0"/>
        <v/>
      </c>
      <c r="P29" s="111"/>
      <c r="Q29" s="174"/>
      <c r="R29" s="175"/>
      <c r="S29" s="200"/>
    </row>
    <row r="30" spans="2:29">
      <c r="B30" s="15">
        <f t="shared" si="1"/>
        <v>15</v>
      </c>
      <c r="C30" s="196"/>
      <c r="D30" s="197"/>
      <c r="E30" s="197"/>
      <c r="F30" s="198"/>
      <c r="G30" s="196"/>
      <c r="H30" s="197"/>
      <c r="I30" s="197"/>
      <c r="J30" s="198"/>
      <c r="K30" s="196"/>
      <c r="L30" s="197"/>
      <c r="M30" s="197"/>
      <c r="N30" s="198"/>
      <c r="O30" s="199" t="str">
        <f t="shared" si="0"/>
        <v/>
      </c>
      <c r="P30" s="111"/>
      <c r="Q30" s="174"/>
      <c r="R30" s="175"/>
      <c r="S30" s="200"/>
    </row>
    <row r="31" spans="2:29">
      <c r="B31" s="15">
        <f t="shared" si="1"/>
        <v>16</v>
      </c>
      <c r="C31" s="196"/>
      <c r="D31" s="197"/>
      <c r="E31" s="197"/>
      <c r="F31" s="198"/>
      <c r="G31" s="196"/>
      <c r="H31" s="197"/>
      <c r="I31" s="197"/>
      <c r="J31" s="198"/>
      <c r="K31" s="196"/>
      <c r="L31" s="197"/>
      <c r="M31" s="197"/>
      <c r="N31" s="198"/>
      <c r="O31" s="199" t="str">
        <f t="shared" si="0"/>
        <v/>
      </c>
      <c r="P31" s="111"/>
      <c r="Q31" s="174"/>
      <c r="R31" s="175"/>
      <c r="S31" s="200"/>
    </row>
    <row r="32" spans="2:29">
      <c r="B32" s="15">
        <f t="shared" si="1"/>
        <v>17</v>
      </c>
      <c r="C32" s="196"/>
      <c r="D32" s="197"/>
      <c r="E32" s="197"/>
      <c r="F32" s="198"/>
      <c r="G32" s="196"/>
      <c r="H32" s="197"/>
      <c r="I32" s="197"/>
      <c r="J32" s="198"/>
      <c r="K32" s="196"/>
      <c r="L32" s="197"/>
      <c r="M32" s="197"/>
      <c r="N32" s="198"/>
      <c r="O32" s="199" t="str">
        <f t="shared" si="0"/>
        <v/>
      </c>
      <c r="P32" s="111"/>
      <c r="Q32" s="174"/>
      <c r="R32" s="175"/>
      <c r="S32" s="200"/>
    </row>
    <row r="33" spans="2:87">
      <c r="B33" s="15">
        <f t="shared" si="1"/>
        <v>18</v>
      </c>
      <c r="C33" s="196"/>
      <c r="D33" s="197"/>
      <c r="E33" s="197"/>
      <c r="F33" s="198"/>
      <c r="G33" s="196"/>
      <c r="H33" s="197"/>
      <c r="I33" s="197"/>
      <c r="J33" s="198"/>
      <c r="K33" s="196"/>
      <c r="L33" s="197"/>
      <c r="M33" s="197"/>
      <c r="N33" s="198"/>
      <c r="O33" s="199" t="str">
        <f t="shared" si="0"/>
        <v/>
      </c>
      <c r="P33" s="111"/>
      <c r="Q33" s="174"/>
      <c r="R33" s="175"/>
      <c r="S33" s="200"/>
    </row>
    <row r="34" spans="2:87">
      <c r="B34" s="15">
        <f t="shared" si="1"/>
        <v>19</v>
      </c>
      <c r="C34" s="196"/>
      <c r="D34" s="197"/>
      <c r="E34" s="197"/>
      <c r="F34" s="198"/>
      <c r="G34" s="196"/>
      <c r="H34" s="197"/>
      <c r="I34" s="197"/>
      <c r="J34" s="198"/>
      <c r="K34" s="196"/>
      <c r="L34" s="197"/>
      <c r="M34" s="197"/>
      <c r="N34" s="198"/>
      <c r="O34" s="199" t="str">
        <f t="shared" si="0"/>
        <v/>
      </c>
      <c r="P34" s="111"/>
      <c r="Q34" s="174"/>
      <c r="R34" s="175"/>
      <c r="S34" s="200"/>
    </row>
    <row r="35" spans="2:87" ht="17.25" thickBot="1">
      <c r="B35" s="15">
        <f t="shared" si="1"/>
        <v>20</v>
      </c>
      <c r="C35" s="196"/>
      <c r="D35" s="197"/>
      <c r="E35" s="197"/>
      <c r="F35" s="198"/>
      <c r="G35" s="196"/>
      <c r="H35" s="197"/>
      <c r="I35" s="197"/>
      <c r="J35" s="198"/>
      <c r="K35" s="196"/>
      <c r="L35" s="197"/>
      <c r="M35" s="197"/>
      <c r="N35" s="198"/>
      <c r="O35" s="199" t="str">
        <f t="shared" si="0"/>
        <v/>
      </c>
      <c r="P35" s="111"/>
      <c r="Q35" s="174"/>
      <c r="R35" s="175"/>
      <c r="S35" s="200"/>
    </row>
    <row r="36" spans="2:87" ht="17.25" thickBot="1">
      <c r="B36" s="12" t="s">
        <v>58</v>
      </c>
      <c r="C36" s="201">
        <f>COUNTA(C16:F35)</f>
        <v>9</v>
      </c>
      <c r="D36" s="202"/>
      <c r="E36" s="202"/>
      <c r="F36" s="203"/>
      <c r="G36" s="204"/>
      <c r="H36" s="101"/>
      <c r="I36" s="101"/>
      <c r="J36" s="205"/>
      <c r="K36" s="204"/>
      <c r="L36" s="101"/>
      <c r="M36" s="101"/>
      <c r="N36" s="205"/>
      <c r="O36" s="201">
        <f>SUM(O16:P35)</f>
        <v>86</v>
      </c>
      <c r="P36" s="203"/>
      <c r="Q36" s="204"/>
      <c r="R36" s="101"/>
      <c r="S36" s="102"/>
    </row>
    <row r="38" spans="2:87" s="59" customFormat="1" ht="18.75">
      <c r="B38" s="187" t="s">
        <v>59</v>
      </c>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95"/>
      <c r="AB38" s="180" t="s">
        <v>60</v>
      </c>
      <c r="AC38" s="185"/>
      <c r="AD38" s="185"/>
      <c r="AE38" s="185"/>
      <c r="AF38" s="185"/>
      <c r="AG38" s="181"/>
      <c r="AH38" s="180" t="s">
        <v>61</v>
      </c>
      <c r="AI38" s="185"/>
      <c r="AJ38" s="185"/>
      <c r="AK38" s="185"/>
      <c r="AL38" s="185"/>
      <c r="AM38" s="181"/>
      <c r="AN38" s="180" t="s">
        <v>62</v>
      </c>
      <c r="AO38" s="185"/>
      <c r="AP38" s="185"/>
      <c r="AQ38" s="185"/>
      <c r="AR38" s="185"/>
      <c r="AS38" s="181"/>
      <c r="AT38" s="16"/>
      <c r="AU38" s="16"/>
      <c r="AV38" s="16"/>
      <c r="AW38" s="180" t="s">
        <v>63</v>
      </c>
      <c r="AX38" s="185"/>
      <c r="AY38" s="185"/>
      <c r="AZ38" s="185"/>
      <c r="BA38" s="185"/>
      <c r="BB38" s="181"/>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row>
    <row r="39" spans="2:87" s="59" customFormat="1" ht="27" customHeight="1">
      <c r="B39" s="180" t="s">
        <v>64</v>
      </c>
      <c r="C39" s="181"/>
      <c r="D39" s="180" t="s">
        <v>65</v>
      </c>
      <c r="E39" s="185"/>
      <c r="F39" s="185"/>
      <c r="G39" s="185"/>
      <c r="H39" s="185"/>
      <c r="I39" s="185"/>
      <c r="J39" s="185"/>
      <c r="K39" s="185"/>
      <c r="L39" s="185"/>
      <c r="M39" s="181"/>
      <c r="N39" s="180" t="s">
        <v>66</v>
      </c>
      <c r="O39" s="185"/>
      <c r="P39" s="185"/>
      <c r="Q39" s="185"/>
      <c r="R39" s="181"/>
      <c r="S39" s="180" t="s">
        <v>67</v>
      </c>
      <c r="T39" s="185"/>
      <c r="U39" s="185"/>
      <c r="V39" s="185"/>
      <c r="W39" s="181"/>
      <c r="X39" s="180" t="s">
        <v>68</v>
      </c>
      <c r="Y39" s="185"/>
      <c r="Z39" s="185"/>
      <c r="AA39" s="181"/>
      <c r="AB39" s="180" t="s">
        <v>69</v>
      </c>
      <c r="AC39" s="185"/>
      <c r="AD39" s="181"/>
      <c r="AE39" s="180" t="s">
        <v>70</v>
      </c>
      <c r="AF39" s="185"/>
      <c r="AG39" s="181"/>
      <c r="AH39" s="180" t="s">
        <v>69</v>
      </c>
      <c r="AI39" s="185"/>
      <c r="AJ39" s="181"/>
      <c r="AK39" s="180" t="s">
        <v>70</v>
      </c>
      <c r="AL39" s="185"/>
      <c r="AM39" s="181"/>
      <c r="AN39" s="180" t="s">
        <v>69</v>
      </c>
      <c r="AO39" s="185"/>
      <c r="AP39" s="181"/>
      <c r="AQ39" s="180" t="s">
        <v>70</v>
      </c>
      <c r="AR39" s="185"/>
      <c r="AS39" s="181"/>
      <c r="AT39" s="188" t="s">
        <v>71</v>
      </c>
      <c r="AU39" s="189"/>
      <c r="AV39" s="190"/>
      <c r="AW39" s="191" t="s">
        <v>69</v>
      </c>
      <c r="AX39" s="191"/>
      <c r="AY39" s="191"/>
      <c r="AZ39" s="191" t="s">
        <v>70</v>
      </c>
      <c r="BA39" s="191"/>
      <c r="BB39" s="191"/>
      <c r="BC39" s="192" t="s">
        <v>72</v>
      </c>
      <c r="BD39" s="193"/>
      <c r="BE39" s="193"/>
      <c r="BF39" s="193"/>
      <c r="BG39" s="193"/>
      <c r="BH39" s="193"/>
      <c r="BI39" s="193"/>
      <c r="BJ39" s="193"/>
      <c r="BK39" s="193"/>
      <c r="BL39" s="193"/>
      <c r="BM39" s="193"/>
      <c r="BN39" s="193"/>
      <c r="BO39" s="193"/>
      <c r="BP39" s="193"/>
      <c r="BQ39" s="193"/>
      <c r="BR39" s="193"/>
      <c r="BS39" s="193"/>
      <c r="BT39" s="193"/>
      <c r="BU39" s="193"/>
      <c r="BV39" s="193"/>
      <c r="BW39" s="193"/>
      <c r="BX39" s="193"/>
      <c r="BY39" s="193"/>
      <c r="BZ39" s="193"/>
      <c r="CA39" s="193"/>
      <c r="CB39" s="193"/>
      <c r="CC39" s="193"/>
      <c r="CD39" s="193"/>
      <c r="CE39" s="193"/>
      <c r="CF39" s="194"/>
    </row>
    <row r="40" spans="2:87" s="59" customFormat="1" ht="18.75">
      <c r="B40" s="180">
        <v>1</v>
      </c>
      <c r="C40" s="181"/>
      <c r="D40" s="182" t="s">
        <v>73</v>
      </c>
      <c r="E40" s="183"/>
      <c r="F40" s="183"/>
      <c r="G40" s="183"/>
      <c r="H40" s="183"/>
      <c r="I40" s="183"/>
      <c r="J40" s="183"/>
      <c r="K40" s="183"/>
      <c r="L40" s="183"/>
      <c r="M40" s="184"/>
      <c r="N40" s="174" t="s">
        <v>74</v>
      </c>
      <c r="O40" s="175"/>
      <c r="P40" s="175"/>
      <c r="Q40" s="175"/>
      <c r="R40" s="176"/>
      <c r="S40" s="174" t="s">
        <v>75</v>
      </c>
      <c r="T40" s="175"/>
      <c r="U40" s="175"/>
      <c r="V40" s="175"/>
      <c r="W40" s="176"/>
      <c r="X40" s="174">
        <v>1</v>
      </c>
      <c r="Y40" s="175"/>
      <c r="Z40" s="175"/>
      <c r="AA40" s="176"/>
      <c r="AB40" s="168">
        <v>1000</v>
      </c>
      <c r="AC40" s="169"/>
      <c r="AD40" s="170"/>
      <c r="AE40" s="106">
        <f>AB40*X40</f>
        <v>1000</v>
      </c>
      <c r="AF40" s="107"/>
      <c r="AG40" s="108"/>
      <c r="AH40" s="106">
        <f>AB40*10/100</f>
        <v>100</v>
      </c>
      <c r="AI40" s="107"/>
      <c r="AJ40" s="108"/>
      <c r="AK40" s="106">
        <f>AE40*10/100</f>
        <v>100</v>
      </c>
      <c r="AL40" s="107"/>
      <c r="AM40" s="108"/>
      <c r="AN40" s="106">
        <f>AB40+AH40</f>
        <v>1100</v>
      </c>
      <c r="AO40" s="107"/>
      <c r="AP40" s="108"/>
      <c r="AQ40" s="106">
        <f>AE40+AK40</f>
        <v>1100</v>
      </c>
      <c r="AR40" s="107"/>
      <c r="AS40" s="108"/>
      <c r="AT40" s="171">
        <v>45992</v>
      </c>
      <c r="AU40" s="172"/>
      <c r="AV40" s="173"/>
      <c r="AW40" s="167">
        <f>IF($U$9="税込み",AN40,AB40)</f>
        <v>1000</v>
      </c>
      <c r="AX40" s="167"/>
      <c r="AY40" s="167"/>
      <c r="AZ40" s="167">
        <f>IF($U$9="税込み",AQ40,AE40)</f>
        <v>1000</v>
      </c>
      <c r="BA40" s="167"/>
      <c r="BB40" s="167"/>
      <c r="BC40" s="182" t="s">
        <v>76</v>
      </c>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4"/>
    </row>
    <row r="41" spans="2:87" s="59" customFormat="1" ht="18.75">
      <c r="B41" s="180">
        <v>2</v>
      </c>
      <c r="C41" s="181"/>
      <c r="D41" s="182" t="s">
        <v>77</v>
      </c>
      <c r="E41" s="183"/>
      <c r="F41" s="183"/>
      <c r="G41" s="183"/>
      <c r="H41" s="183"/>
      <c r="I41" s="183"/>
      <c r="J41" s="183"/>
      <c r="K41" s="183"/>
      <c r="L41" s="183"/>
      <c r="M41" s="184"/>
      <c r="N41" s="174" t="s">
        <v>78</v>
      </c>
      <c r="O41" s="175"/>
      <c r="P41" s="175"/>
      <c r="Q41" s="175"/>
      <c r="R41" s="176"/>
      <c r="S41" s="174" t="s">
        <v>79</v>
      </c>
      <c r="T41" s="175"/>
      <c r="U41" s="175"/>
      <c r="V41" s="175"/>
      <c r="W41" s="176"/>
      <c r="X41" s="174">
        <v>2</v>
      </c>
      <c r="Y41" s="175"/>
      <c r="Z41" s="175"/>
      <c r="AA41" s="176"/>
      <c r="AB41" s="168">
        <v>2000</v>
      </c>
      <c r="AC41" s="169"/>
      <c r="AD41" s="170"/>
      <c r="AE41" s="106">
        <f>AB41*X41</f>
        <v>4000</v>
      </c>
      <c r="AF41" s="107"/>
      <c r="AG41" s="108"/>
      <c r="AH41" s="106">
        <f>AB41*10/100</f>
        <v>200</v>
      </c>
      <c r="AI41" s="107"/>
      <c r="AJ41" s="108"/>
      <c r="AK41" s="106">
        <f>AE41*10/100</f>
        <v>400</v>
      </c>
      <c r="AL41" s="107"/>
      <c r="AM41" s="108"/>
      <c r="AN41" s="106">
        <f>AB41+AH41</f>
        <v>2200</v>
      </c>
      <c r="AO41" s="107"/>
      <c r="AP41" s="108"/>
      <c r="AQ41" s="106">
        <f>AE41+AK41</f>
        <v>4400</v>
      </c>
      <c r="AR41" s="107"/>
      <c r="AS41" s="108"/>
      <c r="AT41" s="171">
        <v>45992</v>
      </c>
      <c r="AU41" s="172"/>
      <c r="AV41" s="173"/>
      <c r="AW41" s="167">
        <f>IF($U$9="税込み",AN41,AB41)</f>
        <v>2000</v>
      </c>
      <c r="AX41" s="167"/>
      <c r="AY41" s="167"/>
      <c r="AZ41" s="167">
        <f>IF($U$9="税込み",AQ41,AE41)</f>
        <v>4000</v>
      </c>
      <c r="BA41" s="167"/>
      <c r="BB41" s="167"/>
      <c r="BC41" s="182" t="s">
        <v>80</v>
      </c>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4"/>
    </row>
    <row r="42" spans="2:87" s="59" customFormat="1" ht="18.75">
      <c r="B42" s="180">
        <v>3</v>
      </c>
      <c r="C42" s="181"/>
      <c r="D42" s="182" t="s">
        <v>81</v>
      </c>
      <c r="E42" s="183"/>
      <c r="F42" s="183"/>
      <c r="G42" s="183"/>
      <c r="H42" s="183"/>
      <c r="I42" s="183"/>
      <c r="J42" s="183"/>
      <c r="K42" s="183"/>
      <c r="L42" s="183"/>
      <c r="M42" s="184"/>
      <c r="N42" s="174" t="s">
        <v>82</v>
      </c>
      <c r="O42" s="175"/>
      <c r="P42" s="175"/>
      <c r="Q42" s="175"/>
      <c r="R42" s="176"/>
      <c r="S42" s="174" t="s">
        <v>83</v>
      </c>
      <c r="T42" s="175"/>
      <c r="U42" s="175"/>
      <c r="V42" s="175"/>
      <c r="W42" s="176"/>
      <c r="X42" s="174">
        <v>3</v>
      </c>
      <c r="Y42" s="175"/>
      <c r="Z42" s="175"/>
      <c r="AA42" s="176"/>
      <c r="AB42" s="168">
        <v>3000</v>
      </c>
      <c r="AC42" s="169"/>
      <c r="AD42" s="170"/>
      <c r="AE42" s="106">
        <f>AB42*X42</f>
        <v>9000</v>
      </c>
      <c r="AF42" s="107"/>
      <c r="AG42" s="108"/>
      <c r="AH42" s="106">
        <f>AB42*10/100</f>
        <v>300</v>
      </c>
      <c r="AI42" s="107"/>
      <c r="AJ42" s="108"/>
      <c r="AK42" s="106">
        <f>AE42*10/100</f>
        <v>900</v>
      </c>
      <c r="AL42" s="107"/>
      <c r="AM42" s="108"/>
      <c r="AN42" s="106">
        <f>AB42+AH42</f>
        <v>3300</v>
      </c>
      <c r="AO42" s="107"/>
      <c r="AP42" s="108"/>
      <c r="AQ42" s="106">
        <f>AE42+AK42</f>
        <v>9900</v>
      </c>
      <c r="AR42" s="107"/>
      <c r="AS42" s="108"/>
      <c r="AT42" s="171">
        <v>45992</v>
      </c>
      <c r="AU42" s="172"/>
      <c r="AV42" s="173"/>
      <c r="AW42" s="167">
        <f>IF($U$9="税込み",AN42,AB42)</f>
        <v>3000</v>
      </c>
      <c r="AX42" s="167"/>
      <c r="AY42" s="167"/>
      <c r="AZ42" s="167">
        <f>IF($U$9="税込み",AQ42,AE42)</f>
        <v>9000</v>
      </c>
      <c r="BA42" s="167"/>
      <c r="BB42" s="167"/>
      <c r="BC42" s="182" t="s">
        <v>84</v>
      </c>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4"/>
    </row>
    <row r="43" spans="2:87" s="59" customFormat="1" ht="18.75">
      <c r="B43" s="180">
        <v>4</v>
      </c>
      <c r="C43" s="181"/>
      <c r="D43" s="182"/>
      <c r="E43" s="183"/>
      <c r="F43" s="183"/>
      <c r="G43" s="183"/>
      <c r="H43" s="183"/>
      <c r="I43" s="183"/>
      <c r="J43" s="183"/>
      <c r="K43" s="183"/>
      <c r="L43" s="183"/>
      <c r="M43" s="184"/>
      <c r="N43" s="174"/>
      <c r="O43" s="175"/>
      <c r="P43" s="175"/>
      <c r="Q43" s="175"/>
      <c r="R43" s="176"/>
      <c r="S43" s="174"/>
      <c r="T43" s="175"/>
      <c r="U43" s="175"/>
      <c r="V43" s="175"/>
      <c r="W43" s="176"/>
      <c r="X43" s="174"/>
      <c r="Y43" s="175"/>
      <c r="Z43" s="175"/>
      <c r="AA43" s="176"/>
      <c r="AB43" s="168"/>
      <c r="AC43" s="169"/>
      <c r="AD43" s="170"/>
      <c r="AE43" s="106">
        <f t="shared" ref="AE43:AE49" si="2">AB43*X43</f>
        <v>0</v>
      </c>
      <c r="AF43" s="107"/>
      <c r="AG43" s="108"/>
      <c r="AH43" s="106">
        <f t="shared" ref="AH43:AH49" si="3">AB43*10/100</f>
        <v>0</v>
      </c>
      <c r="AI43" s="107"/>
      <c r="AJ43" s="108"/>
      <c r="AK43" s="106">
        <f t="shared" ref="AK43:AK49" si="4">AE43*10/100</f>
        <v>0</v>
      </c>
      <c r="AL43" s="107"/>
      <c r="AM43" s="108"/>
      <c r="AN43" s="106">
        <f t="shared" ref="AN43:AN49" si="5">AB43+AH43</f>
        <v>0</v>
      </c>
      <c r="AO43" s="107"/>
      <c r="AP43" s="108"/>
      <c r="AQ43" s="106">
        <f t="shared" ref="AQ43:AQ49" si="6">AE43+AK43</f>
        <v>0</v>
      </c>
      <c r="AR43" s="107"/>
      <c r="AS43" s="108"/>
      <c r="AT43" s="171"/>
      <c r="AU43" s="172"/>
      <c r="AV43" s="173"/>
      <c r="AW43" s="167">
        <f t="shared" ref="AW43:AW49" si="7">IF($U$9="税込み",AN43,AB43)</f>
        <v>0</v>
      </c>
      <c r="AX43" s="167"/>
      <c r="AY43" s="167"/>
      <c r="AZ43" s="167">
        <f t="shared" ref="AZ43:AZ49" si="8">IF($U$9="税込み",AQ43,AE43)</f>
        <v>0</v>
      </c>
      <c r="BA43" s="167"/>
      <c r="BB43" s="167"/>
      <c r="BC43" s="182"/>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4"/>
    </row>
    <row r="44" spans="2:87" s="59" customFormat="1" ht="18.75">
      <c r="B44" s="180">
        <v>5</v>
      </c>
      <c r="C44" s="181"/>
      <c r="D44" s="182"/>
      <c r="E44" s="183"/>
      <c r="F44" s="183"/>
      <c r="G44" s="183"/>
      <c r="H44" s="183"/>
      <c r="I44" s="183"/>
      <c r="J44" s="183"/>
      <c r="K44" s="183"/>
      <c r="L44" s="183"/>
      <c r="M44" s="184"/>
      <c r="N44" s="174"/>
      <c r="O44" s="175"/>
      <c r="P44" s="175"/>
      <c r="Q44" s="175"/>
      <c r="R44" s="176"/>
      <c r="S44" s="174"/>
      <c r="T44" s="175"/>
      <c r="U44" s="175"/>
      <c r="V44" s="175"/>
      <c r="W44" s="176"/>
      <c r="X44" s="174"/>
      <c r="Y44" s="175"/>
      <c r="Z44" s="175"/>
      <c r="AA44" s="176"/>
      <c r="AB44" s="168"/>
      <c r="AC44" s="169"/>
      <c r="AD44" s="170"/>
      <c r="AE44" s="106">
        <f t="shared" si="2"/>
        <v>0</v>
      </c>
      <c r="AF44" s="107"/>
      <c r="AG44" s="108"/>
      <c r="AH44" s="106">
        <f t="shared" si="3"/>
        <v>0</v>
      </c>
      <c r="AI44" s="107"/>
      <c r="AJ44" s="108"/>
      <c r="AK44" s="106">
        <f t="shared" si="4"/>
        <v>0</v>
      </c>
      <c r="AL44" s="107"/>
      <c r="AM44" s="108"/>
      <c r="AN44" s="106">
        <f t="shared" si="5"/>
        <v>0</v>
      </c>
      <c r="AO44" s="107"/>
      <c r="AP44" s="108"/>
      <c r="AQ44" s="106">
        <f t="shared" si="6"/>
        <v>0</v>
      </c>
      <c r="AR44" s="107"/>
      <c r="AS44" s="108"/>
      <c r="AT44" s="171"/>
      <c r="AU44" s="172"/>
      <c r="AV44" s="173"/>
      <c r="AW44" s="167">
        <f t="shared" si="7"/>
        <v>0</v>
      </c>
      <c r="AX44" s="167"/>
      <c r="AY44" s="167"/>
      <c r="AZ44" s="167">
        <f t="shared" si="8"/>
        <v>0</v>
      </c>
      <c r="BA44" s="167"/>
      <c r="BB44" s="167"/>
      <c r="BC44" s="182"/>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4"/>
    </row>
    <row r="45" spans="2:87" s="59" customFormat="1" ht="18.75">
      <c r="B45" s="180">
        <v>6</v>
      </c>
      <c r="C45" s="181"/>
      <c r="D45" s="182"/>
      <c r="E45" s="183"/>
      <c r="F45" s="183"/>
      <c r="G45" s="183"/>
      <c r="H45" s="183"/>
      <c r="I45" s="183"/>
      <c r="J45" s="183"/>
      <c r="K45" s="183"/>
      <c r="L45" s="183"/>
      <c r="M45" s="184"/>
      <c r="N45" s="174"/>
      <c r="O45" s="175"/>
      <c r="P45" s="175"/>
      <c r="Q45" s="175"/>
      <c r="R45" s="176"/>
      <c r="S45" s="174"/>
      <c r="T45" s="175"/>
      <c r="U45" s="175"/>
      <c r="V45" s="175"/>
      <c r="W45" s="176"/>
      <c r="X45" s="174"/>
      <c r="Y45" s="175"/>
      <c r="Z45" s="175"/>
      <c r="AA45" s="176"/>
      <c r="AB45" s="168"/>
      <c r="AC45" s="169"/>
      <c r="AD45" s="170"/>
      <c r="AE45" s="106">
        <f t="shared" si="2"/>
        <v>0</v>
      </c>
      <c r="AF45" s="107"/>
      <c r="AG45" s="108"/>
      <c r="AH45" s="106">
        <f t="shared" si="3"/>
        <v>0</v>
      </c>
      <c r="AI45" s="107"/>
      <c r="AJ45" s="108"/>
      <c r="AK45" s="106">
        <f t="shared" si="4"/>
        <v>0</v>
      </c>
      <c r="AL45" s="107"/>
      <c r="AM45" s="108"/>
      <c r="AN45" s="106">
        <f t="shared" si="5"/>
        <v>0</v>
      </c>
      <c r="AO45" s="107"/>
      <c r="AP45" s="108"/>
      <c r="AQ45" s="106">
        <f t="shared" si="6"/>
        <v>0</v>
      </c>
      <c r="AR45" s="107"/>
      <c r="AS45" s="108"/>
      <c r="AT45" s="171"/>
      <c r="AU45" s="172"/>
      <c r="AV45" s="173"/>
      <c r="AW45" s="167">
        <f t="shared" si="7"/>
        <v>0</v>
      </c>
      <c r="AX45" s="167"/>
      <c r="AY45" s="167"/>
      <c r="AZ45" s="167">
        <f t="shared" si="8"/>
        <v>0</v>
      </c>
      <c r="BA45" s="167"/>
      <c r="BB45" s="167"/>
      <c r="BC45" s="182"/>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4"/>
    </row>
    <row r="46" spans="2:87" s="59" customFormat="1" ht="18.75">
      <c r="B46" s="180">
        <v>7</v>
      </c>
      <c r="C46" s="181"/>
      <c r="D46" s="182"/>
      <c r="E46" s="183"/>
      <c r="F46" s="183"/>
      <c r="G46" s="183"/>
      <c r="H46" s="183"/>
      <c r="I46" s="183"/>
      <c r="J46" s="183"/>
      <c r="K46" s="183"/>
      <c r="L46" s="183"/>
      <c r="M46" s="184"/>
      <c r="N46" s="174"/>
      <c r="O46" s="175"/>
      <c r="P46" s="175"/>
      <c r="Q46" s="175"/>
      <c r="R46" s="176"/>
      <c r="S46" s="174"/>
      <c r="T46" s="175"/>
      <c r="U46" s="175"/>
      <c r="V46" s="175"/>
      <c r="W46" s="176"/>
      <c r="X46" s="174"/>
      <c r="Y46" s="175"/>
      <c r="Z46" s="175"/>
      <c r="AA46" s="176"/>
      <c r="AB46" s="168"/>
      <c r="AC46" s="169"/>
      <c r="AD46" s="170"/>
      <c r="AE46" s="106">
        <f t="shared" si="2"/>
        <v>0</v>
      </c>
      <c r="AF46" s="107"/>
      <c r="AG46" s="108"/>
      <c r="AH46" s="106">
        <f t="shared" si="3"/>
        <v>0</v>
      </c>
      <c r="AI46" s="107"/>
      <c r="AJ46" s="108"/>
      <c r="AK46" s="106">
        <f t="shared" si="4"/>
        <v>0</v>
      </c>
      <c r="AL46" s="107"/>
      <c r="AM46" s="108"/>
      <c r="AN46" s="106">
        <f t="shared" si="5"/>
        <v>0</v>
      </c>
      <c r="AO46" s="107"/>
      <c r="AP46" s="108"/>
      <c r="AQ46" s="106">
        <f t="shared" si="6"/>
        <v>0</v>
      </c>
      <c r="AR46" s="107"/>
      <c r="AS46" s="108"/>
      <c r="AT46" s="171"/>
      <c r="AU46" s="172"/>
      <c r="AV46" s="173"/>
      <c r="AW46" s="167">
        <f t="shared" si="7"/>
        <v>0</v>
      </c>
      <c r="AX46" s="167"/>
      <c r="AY46" s="167"/>
      <c r="AZ46" s="167">
        <f t="shared" si="8"/>
        <v>0</v>
      </c>
      <c r="BA46" s="167"/>
      <c r="BB46" s="167"/>
      <c r="BC46" s="182"/>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4"/>
    </row>
    <row r="47" spans="2:87" s="59" customFormat="1" ht="18.75">
      <c r="B47" s="180">
        <v>8</v>
      </c>
      <c r="C47" s="181"/>
      <c r="D47" s="182"/>
      <c r="E47" s="183"/>
      <c r="F47" s="183"/>
      <c r="G47" s="183"/>
      <c r="H47" s="183"/>
      <c r="I47" s="183"/>
      <c r="J47" s="183"/>
      <c r="K47" s="183"/>
      <c r="L47" s="183"/>
      <c r="M47" s="184"/>
      <c r="N47" s="174"/>
      <c r="O47" s="175"/>
      <c r="P47" s="175"/>
      <c r="Q47" s="175"/>
      <c r="R47" s="176"/>
      <c r="S47" s="174"/>
      <c r="T47" s="175"/>
      <c r="U47" s="175"/>
      <c r="V47" s="175"/>
      <c r="W47" s="176"/>
      <c r="X47" s="174"/>
      <c r="Y47" s="175"/>
      <c r="Z47" s="175"/>
      <c r="AA47" s="176"/>
      <c r="AB47" s="168"/>
      <c r="AC47" s="169"/>
      <c r="AD47" s="170"/>
      <c r="AE47" s="106">
        <f t="shared" si="2"/>
        <v>0</v>
      </c>
      <c r="AF47" s="107"/>
      <c r="AG47" s="108"/>
      <c r="AH47" s="106">
        <f t="shared" si="3"/>
        <v>0</v>
      </c>
      <c r="AI47" s="107"/>
      <c r="AJ47" s="108"/>
      <c r="AK47" s="106">
        <f t="shared" si="4"/>
        <v>0</v>
      </c>
      <c r="AL47" s="107"/>
      <c r="AM47" s="108"/>
      <c r="AN47" s="106">
        <f t="shared" si="5"/>
        <v>0</v>
      </c>
      <c r="AO47" s="107"/>
      <c r="AP47" s="108"/>
      <c r="AQ47" s="106">
        <f t="shared" si="6"/>
        <v>0</v>
      </c>
      <c r="AR47" s="107"/>
      <c r="AS47" s="108"/>
      <c r="AT47" s="171"/>
      <c r="AU47" s="172"/>
      <c r="AV47" s="173"/>
      <c r="AW47" s="167">
        <f t="shared" si="7"/>
        <v>0</v>
      </c>
      <c r="AX47" s="167"/>
      <c r="AY47" s="167"/>
      <c r="AZ47" s="167">
        <f t="shared" si="8"/>
        <v>0</v>
      </c>
      <c r="BA47" s="167"/>
      <c r="BB47" s="167"/>
      <c r="BC47" s="182"/>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4"/>
    </row>
    <row r="48" spans="2:87" s="59" customFormat="1" ht="18.75">
      <c r="B48" s="180">
        <v>9</v>
      </c>
      <c r="C48" s="181"/>
      <c r="D48" s="182"/>
      <c r="E48" s="183"/>
      <c r="F48" s="183"/>
      <c r="G48" s="183"/>
      <c r="H48" s="183"/>
      <c r="I48" s="183"/>
      <c r="J48" s="183"/>
      <c r="K48" s="183"/>
      <c r="L48" s="183"/>
      <c r="M48" s="184"/>
      <c r="N48" s="174"/>
      <c r="O48" s="175"/>
      <c r="P48" s="175"/>
      <c r="Q48" s="175"/>
      <c r="R48" s="176"/>
      <c r="S48" s="174"/>
      <c r="T48" s="175"/>
      <c r="U48" s="175"/>
      <c r="V48" s="175"/>
      <c r="W48" s="176"/>
      <c r="X48" s="174"/>
      <c r="Y48" s="175"/>
      <c r="Z48" s="175"/>
      <c r="AA48" s="176"/>
      <c r="AB48" s="168"/>
      <c r="AC48" s="169"/>
      <c r="AD48" s="170"/>
      <c r="AE48" s="106">
        <f t="shared" si="2"/>
        <v>0</v>
      </c>
      <c r="AF48" s="107"/>
      <c r="AG48" s="108"/>
      <c r="AH48" s="106">
        <f t="shared" si="3"/>
        <v>0</v>
      </c>
      <c r="AI48" s="107"/>
      <c r="AJ48" s="108"/>
      <c r="AK48" s="106">
        <f t="shared" si="4"/>
        <v>0</v>
      </c>
      <c r="AL48" s="107"/>
      <c r="AM48" s="108"/>
      <c r="AN48" s="106">
        <f t="shared" si="5"/>
        <v>0</v>
      </c>
      <c r="AO48" s="107"/>
      <c r="AP48" s="108"/>
      <c r="AQ48" s="106">
        <f t="shared" si="6"/>
        <v>0</v>
      </c>
      <c r="AR48" s="107"/>
      <c r="AS48" s="108"/>
      <c r="AT48" s="171"/>
      <c r="AU48" s="172"/>
      <c r="AV48" s="173"/>
      <c r="AW48" s="167">
        <f t="shared" si="7"/>
        <v>0</v>
      </c>
      <c r="AX48" s="167"/>
      <c r="AY48" s="167"/>
      <c r="AZ48" s="167">
        <f t="shared" si="8"/>
        <v>0</v>
      </c>
      <c r="BA48" s="167"/>
      <c r="BB48" s="167"/>
      <c r="BC48" s="182"/>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4"/>
    </row>
    <row r="49" spans="1:87" s="59" customFormat="1" ht="18.75">
      <c r="B49" s="180">
        <v>10</v>
      </c>
      <c r="C49" s="181"/>
      <c r="D49" s="182"/>
      <c r="E49" s="183"/>
      <c r="F49" s="183"/>
      <c r="G49" s="183"/>
      <c r="H49" s="183"/>
      <c r="I49" s="183"/>
      <c r="J49" s="183"/>
      <c r="K49" s="183"/>
      <c r="L49" s="183"/>
      <c r="M49" s="184"/>
      <c r="N49" s="174"/>
      <c r="O49" s="175"/>
      <c r="P49" s="175"/>
      <c r="Q49" s="175"/>
      <c r="R49" s="176"/>
      <c r="S49" s="174"/>
      <c r="T49" s="175"/>
      <c r="U49" s="175"/>
      <c r="V49" s="175"/>
      <c r="W49" s="176"/>
      <c r="X49" s="174"/>
      <c r="Y49" s="175"/>
      <c r="Z49" s="175"/>
      <c r="AA49" s="176"/>
      <c r="AB49" s="168"/>
      <c r="AC49" s="169"/>
      <c r="AD49" s="170"/>
      <c r="AE49" s="106">
        <f t="shared" si="2"/>
        <v>0</v>
      </c>
      <c r="AF49" s="107"/>
      <c r="AG49" s="108"/>
      <c r="AH49" s="106">
        <f t="shared" si="3"/>
        <v>0</v>
      </c>
      <c r="AI49" s="107"/>
      <c r="AJ49" s="108"/>
      <c r="AK49" s="106">
        <f t="shared" si="4"/>
        <v>0</v>
      </c>
      <c r="AL49" s="107"/>
      <c r="AM49" s="108"/>
      <c r="AN49" s="106">
        <f t="shared" si="5"/>
        <v>0</v>
      </c>
      <c r="AO49" s="107"/>
      <c r="AP49" s="108"/>
      <c r="AQ49" s="106">
        <f t="shared" si="6"/>
        <v>0</v>
      </c>
      <c r="AR49" s="107"/>
      <c r="AS49" s="108"/>
      <c r="AT49" s="171"/>
      <c r="AU49" s="172"/>
      <c r="AV49" s="173"/>
      <c r="AW49" s="167">
        <f t="shared" si="7"/>
        <v>0</v>
      </c>
      <c r="AX49" s="167"/>
      <c r="AY49" s="167"/>
      <c r="AZ49" s="167">
        <f t="shared" si="8"/>
        <v>0</v>
      </c>
      <c r="BA49" s="167"/>
      <c r="BB49" s="167"/>
      <c r="BC49" s="182"/>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4"/>
    </row>
    <row r="50" spans="1:87" s="59" customFormat="1" ht="18.75">
      <c r="B50" s="14"/>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row>
    <row r="51" spans="1:87" s="64" customFormat="1" ht="18.75" customHeight="1">
      <c r="A51" s="63"/>
      <c r="B51" s="187" t="s">
        <v>85</v>
      </c>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row>
    <row r="52" spans="1:87" s="64" customFormat="1" ht="18.75" customHeight="1">
      <c r="A52" s="63"/>
      <c r="B52" s="165"/>
      <c r="C52" s="165"/>
      <c r="D52" s="165" t="s">
        <v>86</v>
      </c>
      <c r="E52" s="165"/>
      <c r="F52" s="165"/>
      <c r="G52" s="165"/>
      <c r="H52" s="165"/>
      <c r="I52" s="165" t="s">
        <v>87</v>
      </c>
      <c r="J52" s="165"/>
      <c r="K52" s="165"/>
      <c r="L52" s="165"/>
      <c r="M52" s="165" t="s">
        <v>88</v>
      </c>
      <c r="N52" s="165"/>
      <c r="O52" s="165"/>
      <c r="P52" s="165"/>
      <c r="Q52" s="165"/>
      <c r="R52" s="165"/>
      <c r="S52" s="165"/>
      <c r="T52" s="165"/>
      <c r="U52" s="166" t="s">
        <v>89</v>
      </c>
      <c r="V52" s="166"/>
      <c r="W52" s="166"/>
      <c r="X52" s="166"/>
      <c r="Y52" s="166"/>
      <c r="Z52" s="165" t="s">
        <v>90</v>
      </c>
      <c r="AA52" s="165"/>
      <c r="AB52" s="165"/>
      <c r="AC52" s="165"/>
      <c r="AD52" s="165"/>
      <c r="AE52" s="165"/>
      <c r="AF52" s="165"/>
      <c r="AG52" s="165"/>
      <c r="AH52" s="180" t="s">
        <v>60</v>
      </c>
      <c r="AI52" s="185"/>
      <c r="AJ52" s="181"/>
      <c r="AK52" s="180" t="s">
        <v>61</v>
      </c>
      <c r="AL52" s="185"/>
      <c r="AM52" s="181"/>
      <c r="AN52" s="180" t="s">
        <v>62</v>
      </c>
      <c r="AO52" s="185"/>
      <c r="AP52" s="181"/>
      <c r="AQ52" s="180" t="s">
        <v>91</v>
      </c>
      <c r="AR52" s="185"/>
      <c r="AS52" s="181"/>
      <c r="AT52" s="63"/>
      <c r="AU52" s="63"/>
      <c r="AV52" s="63"/>
      <c r="AW52" s="63"/>
      <c r="AX52" s="63"/>
      <c r="AY52" s="63"/>
      <c r="AZ52" s="63"/>
      <c r="BA52" s="63"/>
      <c r="BB52" s="63"/>
      <c r="BC52" s="63"/>
      <c r="BD52" s="63"/>
    </row>
    <row r="53" spans="1:87" s="64" customFormat="1" ht="18.75" customHeight="1">
      <c r="A53" s="63"/>
      <c r="B53" s="177">
        <v>1</v>
      </c>
      <c r="C53" s="177"/>
      <c r="D53" s="178" t="s">
        <v>44</v>
      </c>
      <c r="E53" s="178"/>
      <c r="F53" s="178"/>
      <c r="G53" s="178"/>
      <c r="H53" s="178"/>
      <c r="I53" s="178" t="s">
        <v>92</v>
      </c>
      <c r="J53" s="178"/>
      <c r="K53" s="178"/>
      <c r="L53" s="178"/>
      <c r="M53" s="179">
        <v>46023</v>
      </c>
      <c r="N53" s="179"/>
      <c r="O53" s="179"/>
      <c r="P53" s="179"/>
      <c r="Q53" s="179"/>
      <c r="R53" s="179"/>
      <c r="S53" s="179"/>
      <c r="T53" s="179"/>
      <c r="U53" s="186">
        <v>750000</v>
      </c>
      <c r="V53" s="186"/>
      <c r="W53" s="186"/>
      <c r="X53" s="186"/>
      <c r="Y53" s="186"/>
      <c r="Z53" s="178" t="s">
        <v>93</v>
      </c>
      <c r="AA53" s="178"/>
      <c r="AB53" s="178"/>
      <c r="AC53" s="178"/>
      <c r="AD53" s="178"/>
      <c r="AE53" s="178"/>
      <c r="AF53" s="178"/>
      <c r="AG53" s="178"/>
      <c r="AH53" s="106">
        <f>U53</f>
        <v>750000</v>
      </c>
      <c r="AI53" s="107"/>
      <c r="AJ53" s="108"/>
      <c r="AK53" s="109">
        <f>AH53*10/100</f>
        <v>75000</v>
      </c>
      <c r="AL53" s="110"/>
      <c r="AM53" s="111"/>
      <c r="AN53" s="109">
        <f>AH53+AK53</f>
        <v>825000</v>
      </c>
      <c r="AO53" s="110"/>
      <c r="AP53" s="111"/>
      <c r="AQ53" s="109">
        <f>IF($T$11="税込み",AN53,AH53)</f>
        <v>750000</v>
      </c>
      <c r="AR53" s="112"/>
      <c r="AS53" s="113"/>
      <c r="AT53" s="63"/>
      <c r="AU53" s="63"/>
      <c r="AV53" s="63"/>
      <c r="AW53" s="63"/>
      <c r="AX53" s="63"/>
      <c r="AY53" s="63"/>
      <c r="AZ53" s="63"/>
      <c r="BA53" s="63"/>
      <c r="BB53" s="63"/>
      <c r="BC53" s="63"/>
      <c r="BD53" s="63"/>
    </row>
    <row r="54" spans="1:87" s="64" customFormat="1" ht="18.75" customHeight="1">
      <c r="A54" s="63"/>
      <c r="B54" s="177">
        <v>2</v>
      </c>
      <c r="C54" s="177"/>
      <c r="D54" s="178" t="s">
        <v>47</v>
      </c>
      <c r="E54" s="178"/>
      <c r="F54" s="178"/>
      <c r="G54" s="178"/>
      <c r="H54" s="178"/>
      <c r="I54" s="178" t="s">
        <v>94</v>
      </c>
      <c r="J54" s="178"/>
      <c r="K54" s="178"/>
      <c r="L54" s="178"/>
      <c r="M54" s="239">
        <v>46054</v>
      </c>
      <c r="N54" s="240"/>
      <c r="O54" s="240"/>
      <c r="P54" s="240"/>
      <c r="Q54" s="240"/>
      <c r="R54" s="240"/>
      <c r="S54" s="240"/>
      <c r="T54" s="241"/>
      <c r="U54" s="186">
        <v>300000</v>
      </c>
      <c r="V54" s="186"/>
      <c r="W54" s="186"/>
      <c r="X54" s="186"/>
      <c r="Y54" s="186"/>
      <c r="Z54" s="178" t="s">
        <v>93</v>
      </c>
      <c r="AA54" s="178"/>
      <c r="AB54" s="178"/>
      <c r="AC54" s="178"/>
      <c r="AD54" s="178"/>
      <c r="AE54" s="178"/>
      <c r="AF54" s="178"/>
      <c r="AG54" s="178"/>
      <c r="AH54" s="106">
        <f t="shared" ref="AH54:AH62" si="9">U54</f>
        <v>300000</v>
      </c>
      <c r="AI54" s="107"/>
      <c r="AJ54" s="108"/>
      <c r="AK54" s="109">
        <f t="shared" ref="AK54:AK62" si="10">AH54*10/100</f>
        <v>30000</v>
      </c>
      <c r="AL54" s="110"/>
      <c r="AM54" s="111"/>
      <c r="AN54" s="109">
        <f t="shared" ref="AN54:AN62" si="11">AH54+AK54</f>
        <v>330000</v>
      </c>
      <c r="AO54" s="110"/>
      <c r="AP54" s="111"/>
      <c r="AQ54" s="109">
        <f t="shared" ref="AQ54:AQ62" si="12">IF($T$11="税込み",AN54,AH54)</f>
        <v>300000</v>
      </c>
      <c r="AR54" s="112"/>
      <c r="AS54" s="113"/>
      <c r="AT54" s="63"/>
      <c r="AU54" s="63"/>
      <c r="AV54" s="63"/>
      <c r="AW54" s="63"/>
      <c r="AX54" s="63"/>
      <c r="AY54" s="63"/>
      <c r="AZ54" s="63"/>
      <c r="BA54" s="63"/>
      <c r="BB54" s="63"/>
      <c r="BC54" s="63"/>
      <c r="BD54" s="63"/>
    </row>
    <row r="55" spans="1:87" s="64" customFormat="1" ht="18.75" customHeight="1">
      <c r="A55" s="63"/>
      <c r="B55" s="177">
        <v>3</v>
      </c>
      <c r="C55" s="177"/>
      <c r="D55" s="178" t="s">
        <v>49</v>
      </c>
      <c r="E55" s="178"/>
      <c r="F55" s="178"/>
      <c r="G55" s="178"/>
      <c r="H55" s="178"/>
      <c r="I55" s="178" t="s">
        <v>95</v>
      </c>
      <c r="J55" s="178"/>
      <c r="K55" s="178"/>
      <c r="L55" s="178"/>
      <c r="M55" s="239">
        <v>46082</v>
      </c>
      <c r="N55" s="240"/>
      <c r="O55" s="240"/>
      <c r="P55" s="240"/>
      <c r="Q55" s="240"/>
      <c r="R55" s="240"/>
      <c r="S55" s="240"/>
      <c r="T55" s="241"/>
      <c r="U55" s="186">
        <v>350000</v>
      </c>
      <c r="V55" s="186"/>
      <c r="W55" s="186"/>
      <c r="X55" s="186"/>
      <c r="Y55" s="186"/>
      <c r="Z55" s="178" t="s">
        <v>93</v>
      </c>
      <c r="AA55" s="178"/>
      <c r="AB55" s="178"/>
      <c r="AC55" s="178"/>
      <c r="AD55" s="178"/>
      <c r="AE55" s="178"/>
      <c r="AF55" s="178"/>
      <c r="AG55" s="178"/>
      <c r="AH55" s="106">
        <f t="shared" si="9"/>
        <v>350000</v>
      </c>
      <c r="AI55" s="107"/>
      <c r="AJ55" s="108"/>
      <c r="AK55" s="109">
        <f t="shared" si="10"/>
        <v>35000</v>
      </c>
      <c r="AL55" s="110"/>
      <c r="AM55" s="111"/>
      <c r="AN55" s="109">
        <f t="shared" si="11"/>
        <v>385000</v>
      </c>
      <c r="AO55" s="110"/>
      <c r="AP55" s="111"/>
      <c r="AQ55" s="109">
        <f t="shared" si="12"/>
        <v>350000</v>
      </c>
      <c r="AR55" s="112"/>
      <c r="AS55" s="113"/>
      <c r="AT55" s="63"/>
      <c r="AU55" s="63"/>
      <c r="AV55" s="63"/>
      <c r="AW55" s="63"/>
      <c r="AX55" s="63"/>
      <c r="AY55" s="63"/>
      <c r="AZ55" s="63"/>
      <c r="BA55" s="63"/>
      <c r="BB55" s="63"/>
      <c r="BC55" s="63"/>
      <c r="BD55" s="63"/>
    </row>
    <row r="56" spans="1:87" s="64" customFormat="1" ht="18.75" customHeight="1">
      <c r="A56" s="63"/>
      <c r="B56" s="177">
        <v>4</v>
      </c>
      <c r="C56" s="177"/>
      <c r="D56" s="178"/>
      <c r="E56" s="178"/>
      <c r="F56" s="178"/>
      <c r="G56" s="178"/>
      <c r="H56" s="178"/>
      <c r="I56" s="178"/>
      <c r="J56" s="178"/>
      <c r="K56" s="178"/>
      <c r="L56" s="178"/>
      <c r="M56" s="179"/>
      <c r="N56" s="179"/>
      <c r="O56" s="179"/>
      <c r="P56" s="179"/>
      <c r="Q56" s="179"/>
      <c r="R56" s="179"/>
      <c r="S56" s="179"/>
      <c r="T56" s="179"/>
      <c r="U56" s="186"/>
      <c r="V56" s="186"/>
      <c r="W56" s="186"/>
      <c r="X56" s="186"/>
      <c r="Y56" s="186"/>
      <c r="Z56" s="178"/>
      <c r="AA56" s="178"/>
      <c r="AB56" s="178"/>
      <c r="AC56" s="178"/>
      <c r="AD56" s="178"/>
      <c r="AE56" s="178"/>
      <c r="AF56" s="178"/>
      <c r="AG56" s="178"/>
      <c r="AH56" s="106">
        <f t="shared" si="9"/>
        <v>0</v>
      </c>
      <c r="AI56" s="107"/>
      <c r="AJ56" s="108"/>
      <c r="AK56" s="109">
        <f t="shared" si="10"/>
        <v>0</v>
      </c>
      <c r="AL56" s="110"/>
      <c r="AM56" s="111"/>
      <c r="AN56" s="109">
        <f t="shared" si="11"/>
        <v>0</v>
      </c>
      <c r="AO56" s="110"/>
      <c r="AP56" s="111"/>
      <c r="AQ56" s="109">
        <f t="shared" si="12"/>
        <v>0</v>
      </c>
      <c r="AR56" s="112"/>
      <c r="AS56" s="113"/>
      <c r="AT56" s="63"/>
      <c r="AU56" s="63"/>
      <c r="AV56" s="63"/>
      <c r="AW56" s="63"/>
      <c r="AX56" s="63"/>
      <c r="AY56" s="63"/>
      <c r="AZ56" s="63"/>
      <c r="BA56" s="63"/>
      <c r="BB56" s="63"/>
      <c r="BC56" s="63"/>
      <c r="BD56" s="63"/>
    </row>
    <row r="57" spans="1:87" s="64" customFormat="1" ht="18.75" customHeight="1">
      <c r="A57" s="63"/>
      <c r="B57" s="177">
        <v>5</v>
      </c>
      <c r="C57" s="177"/>
      <c r="D57" s="178"/>
      <c r="E57" s="178"/>
      <c r="F57" s="178"/>
      <c r="G57" s="178"/>
      <c r="H57" s="178"/>
      <c r="I57" s="178"/>
      <c r="J57" s="178"/>
      <c r="K57" s="178"/>
      <c r="L57" s="178"/>
      <c r="M57" s="179"/>
      <c r="N57" s="179"/>
      <c r="O57" s="179"/>
      <c r="P57" s="179"/>
      <c r="Q57" s="179"/>
      <c r="R57" s="179"/>
      <c r="S57" s="179"/>
      <c r="T57" s="179"/>
      <c r="U57" s="186"/>
      <c r="V57" s="186"/>
      <c r="W57" s="186"/>
      <c r="X57" s="186"/>
      <c r="Y57" s="186"/>
      <c r="Z57" s="178"/>
      <c r="AA57" s="178"/>
      <c r="AB57" s="178"/>
      <c r="AC57" s="178"/>
      <c r="AD57" s="178"/>
      <c r="AE57" s="178"/>
      <c r="AF57" s="178"/>
      <c r="AG57" s="178"/>
      <c r="AH57" s="106">
        <f t="shared" si="9"/>
        <v>0</v>
      </c>
      <c r="AI57" s="107"/>
      <c r="AJ57" s="108"/>
      <c r="AK57" s="109">
        <f t="shared" si="10"/>
        <v>0</v>
      </c>
      <c r="AL57" s="110"/>
      <c r="AM57" s="111"/>
      <c r="AN57" s="109">
        <f t="shared" si="11"/>
        <v>0</v>
      </c>
      <c r="AO57" s="110"/>
      <c r="AP57" s="111"/>
      <c r="AQ57" s="109">
        <f t="shared" si="12"/>
        <v>0</v>
      </c>
      <c r="AR57" s="112"/>
      <c r="AS57" s="113"/>
      <c r="AT57" s="63"/>
      <c r="AU57" s="63"/>
      <c r="AV57" s="63"/>
      <c r="AW57" s="63"/>
      <c r="AX57" s="63"/>
      <c r="AY57" s="63"/>
      <c r="AZ57" s="63"/>
      <c r="BA57" s="63"/>
      <c r="BB57" s="63"/>
      <c r="BC57" s="63"/>
      <c r="BD57" s="63"/>
    </row>
    <row r="58" spans="1:87" s="64" customFormat="1" ht="18.75" customHeight="1">
      <c r="A58" s="63"/>
      <c r="B58" s="177">
        <v>6</v>
      </c>
      <c r="C58" s="177"/>
      <c r="D58" s="178"/>
      <c r="E58" s="178"/>
      <c r="F58" s="178"/>
      <c r="G58" s="178"/>
      <c r="H58" s="178"/>
      <c r="I58" s="178"/>
      <c r="J58" s="178"/>
      <c r="K58" s="178"/>
      <c r="L58" s="178"/>
      <c r="M58" s="179"/>
      <c r="N58" s="179"/>
      <c r="O58" s="179"/>
      <c r="P58" s="179"/>
      <c r="Q58" s="179"/>
      <c r="R58" s="179"/>
      <c r="S58" s="179"/>
      <c r="T58" s="179"/>
      <c r="U58" s="186"/>
      <c r="V58" s="186"/>
      <c r="W58" s="186"/>
      <c r="X58" s="186"/>
      <c r="Y58" s="186"/>
      <c r="Z58" s="178"/>
      <c r="AA58" s="178"/>
      <c r="AB58" s="178"/>
      <c r="AC58" s="178"/>
      <c r="AD58" s="178"/>
      <c r="AE58" s="178"/>
      <c r="AF58" s="178"/>
      <c r="AG58" s="178"/>
      <c r="AH58" s="106">
        <f t="shared" si="9"/>
        <v>0</v>
      </c>
      <c r="AI58" s="107"/>
      <c r="AJ58" s="108"/>
      <c r="AK58" s="109">
        <f t="shared" si="10"/>
        <v>0</v>
      </c>
      <c r="AL58" s="110"/>
      <c r="AM58" s="111"/>
      <c r="AN58" s="109">
        <f t="shared" si="11"/>
        <v>0</v>
      </c>
      <c r="AO58" s="110"/>
      <c r="AP58" s="111"/>
      <c r="AQ58" s="109">
        <f t="shared" si="12"/>
        <v>0</v>
      </c>
      <c r="AR58" s="112"/>
      <c r="AS58" s="113"/>
      <c r="AT58" s="63"/>
      <c r="AU58" s="63"/>
      <c r="AV58" s="63"/>
      <c r="AW58" s="63"/>
      <c r="AX58" s="63"/>
      <c r="AY58" s="63"/>
      <c r="AZ58" s="63"/>
      <c r="BA58" s="63"/>
      <c r="BB58" s="63"/>
      <c r="BC58" s="63"/>
      <c r="BD58" s="63"/>
    </row>
    <row r="59" spans="1:87" s="64" customFormat="1" ht="18.75" customHeight="1">
      <c r="A59" s="63"/>
      <c r="B59" s="177">
        <v>7</v>
      </c>
      <c r="C59" s="177"/>
      <c r="D59" s="178"/>
      <c r="E59" s="178"/>
      <c r="F59" s="178"/>
      <c r="G59" s="178"/>
      <c r="H59" s="178"/>
      <c r="I59" s="178"/>
      <c r="J59" s="178"/>
      <c r="K59" s="178"/>
      <c r="L59" s="178"/>
      <c r="M59" s="179"/>
      <c r="N59" s="179"/>
      <c r="O59" s="179"/>
      <c r="P59" s="179"/>
      <c r="Q59" s="179"/>
      <c r="R59" s="179"/>
      <c r="S59" s="179"/>
      <c r="T59" s="179"/>
      <c r="U59" s="186"/>
      <c r="V59" s="186"/>
      <c r="W59" s="186"/>
      <c r="X59" s="186"/>
      <c r="Y59" s="186"/>
      <c r="Z59" s="178"/>
      <c r="AA59" s="178"/>
      <c r="AB59" s="178"/>
      <c r="AC59" s="178"/>
      <c r="AD59" s="178"/>
      <c r="AE59" s="178"/>
      <c r="AF59" s="178"/>
      <c r="AG59" s="178"/>
      <c r="AH59" s="106">
        <f t="shared" si="9"/>
        <v>0</v>
      </c>
      <c r="AI59" s="107"/>
      <c r="AJ59" s="108"/>
      <c r="AK59" s="109">
        <f t="shared" si="10"/>
        <v>0</v>
      </c>
      <c r="AL59" s="110"/>
      <c r="AM59" s="111"/>
      <c r="AN59" s="109">
        <f t="shared" si="11"/>
        <v>0</v>
      </c>
      <c r="AO59" s="110"/>
      <c r="AP59" s="111"/>
      <c r="AQ59" s="109">
        <f t="shared" si="12"/>
        <v>0</v>
      </c>
      <c r="AR59" s="112"/>
      <c r="AS59" s="113"/>
      <c r="AT59" s="63"/>
      <c r="AU59" s="63"/>
      <c r="AV59" s="63"/>
      <c r="AW59" s="63"/>
      <c r="AX59" s="63"/>
      <c r="AY59" s="63"/>
      <c r="AZ59" s="63"/>
      <c r="BA59" s="63"/>
      <c r="BB59" s="63"/>
      <c r="BC59" s="63"/>
      <c r="BD59" s="63"/>
    </row>
    <row r="60" spans="1:87" s="64" customFormat="1" ht="18.75" customHeight="1">
      <c r="A60" s="63"/>
      <c r="B60" s="177">
        <v>8</v>
      </c>
      <c r="C60" s="177"/>
      <c r="D60" s="178"/>
      <c r="E60" s="178"/>
      <c r="F60" s="178"/>
      <c r="G60" s="178"/>
      <c r="H60" s="178"/>
      <c r="I60" s="178"/>
      <c r="J60" s="178"/>
      <c r="K60" s="178"/>
      <c r="L60" s="178"/>
      <c r="M60" s="179"/>
      <c r="N60" s="179"/>
      <c r="O60" s="179"/>
      <c r="P60" s="179"/>
      <c r="Q60" s="179"/>
      <c r="R60" s="179"/>
      <c r="S60" s="179"/>
      <c r="T60" s="179"/>
      <c r="U60" s="186"/>
      <c r="V60" s="186"/>
      <c r="W60" s="186"/>
      <c r="X60" s="186"/>
      <c r="Y60" s="186"/>
      <c r="Z60" s="178"/>
      <c r="AA60" s="178"/>
      <c r="AB60" s="178"/>
      <c r="AC60" s="178"/>
      <c r="AD60" s="178"/>
      <c r="AE60" s="178"/>
      <c r="AF60" s="178"/>
      <c r="AG60" s="178"/>
      <c r="AH60" s="106">
        <f t="shared" si="9"/>
        <v>0</v>
      </c>
      <c r="AI60" s="107"/>
      <c r="AJ60" s="108"/>
      <c r="AK60" s="109">
        <f t="shared" si="10"/>
        <v>0</v>
      </c>
      <c r="AL60" s="110"/>
      <c r="AM60" s="111"/>
      <c r="AN60" s="109">
        <f t="shared" si="11"/>
        <v>0</v>
      </c>
      <c r="AO60" s="110"/>
      <c r="AP60" s="111"/>
      <c r="AQ60" s="109">
        <f t="shared" si="12"/>
        <v>0</v>
      </c>
      <c r="AR60" s="112"/>
      <c r="AS60" s="113"/>
      <c r="AT60" s="63"/>
      <c r="AU60" s="63"/>
      <c r="AV60" s="63"/>
      <c r="AW60" s="63"/>
      <c r="AX60" s="63"/>
      <c r="AY60" s="63"/>
      <c r="AZ60" s="63"/>
      <c r="BA60" s="63"/>
      <c r="BB60" s="63"/>
      <c r="BC60" s="63"/>
      <c r="BD60" s="63"/>
    </row>
    <row r="61" spans="1:87" s="64" customFormat="1" ht="18.75" customHeight="1">
      <c r="A61" s="63"/>
      <c r="B61" s="177">
        <v>9</v>
      </c>
      <c r="C61" s="177"/>
      <c r="D61" s="178"/>
      <c r="E61" s="178"/>
      <c r="F61" s="178"/>
      <c r="G61" s="178"/>
      <c r="H61" s="178"/>
      <c r="I61" s="178"/>
      <c r="J61" s="178"/>
      <c r="K61" s="178"/>
      <c r="L61" s="178"/>
      <c r="M61" s="179"/>
      <c r="N61" s="179"/>
      <c r="O61" s="179"/>
      <c r="P61" s="179"/>
      <c r="Q61" s="179"/>
      <c r="R61" s="179"/>
      <c r="S61" s="179"/>
      <c r="T61" s="179"/>
      <c r="U61" s="186"/>
      <c r="V61" s="186"/>
      <c r="W61" s="186"/>
      <c r="X61" s="186"/>
      <c r="Y61" s="186"/>
      <c r="Z61" s="178"/>
      <c r="AA61" s="178"/>
      <c r="AB61" s="178"/>
      <c r="AC61" s="178"/>
      <c r="AD61" s="178"/>
      <c r="AE61" s="178"/>
      <c r="AF61" s="178"/>
      <c r="AG61" s="178"/>
      <c r="AH61" s="106">
        <f t="shared" si="9"/>
        <v>0</v>
      </c>
      <c r="AI61" s="107"/>
      <c r="AJ61" s="108"/>
      <c r="AK61" s="109">
        <f t="shared" si="10"/>
        <v>0</v>
      </c>
      <c r="AL61" s="110"/>
      <c r="AM61" s="111"/>
      <c r="AN61" s="109">
        <f t="shared" si="11"/>
        <v>0</v>
      </c>
      <c r="AO61" s="110"/>
      <c r="AP61" s="111"/>
      <c r="AQ61" s="109">
        <f t="shared" si="12"/>
        <v>0</v>
      </c>
      <c r="AR61" s="112"/>
      <c r="AS61" s="113"/>
      <c r="AT61" s="63"/>
      <c r="AU61" s="63"/>
      <c r="AV61" s="63"/>
      <c r="AW61" s="63"/>
      <c r="AX61" s="63"/>
      <c r="AY61" s="63"/>
      <c r="AZ61" s="63"/>
      <c r="BA61" s="63"/>
      <c r="BB61" s="63"/>
      <c r="BC61" s="63"/>
      <c r="BD61" s="63"/>
    </row>
    <row r="62" spans="1:87" s="64" customFormat="1" ht="18.75" customHeight="1">
      <c r="A62" s="63"/>
      <c r="B62" s="177">
        <v>10</v>
      </c>
      <c r="C62" s="177"/>
      <c r="D62" s="178"/>
      <c r="E62" s="178"/>
      <c r="F62" s="178"/>
      <c r="G62" s="178"/>
      <c r="H62" s="178"/>
      <c r="I62" s="178"/>
      <c r="J62" s="178"/>
      <c r="K62" s="178"/>
      <c r="L62" s="178"/>
      <c r="M62" s="179"/>
      <c r="N62" s="179"/>
      <c r="O62" s="179"/>
      <c r="P62" s="179"/>
      <c r="Q62" s="179"/>
      <c r="R62" s="179"/>
      <c r="S62" s="179"/>
      <c r="T62" s="179"/>
      <c r="U62" s="186"/>
      <c r="V62" s="186"/>
      <c r="W62" s="186"/>
      <c r="X62" s="186"/>
      <c r="Y62" s="186"/>
      <c r="Z62" s="178"/>
      <c r="AA62" s="178"/>
      <c r="AB62" s="178"/>
      <c r="AC62" s="178"/>
      <c r="AD62" s="178"/>
      <c r="AE62" s="178"/>
      <c r="AF62" s="178"/>
      <c r="AG62" s="178"/>
      <c r="AH62" s="106">
        <f t="shared" si="9"/>
        <v>0</v>
      </c>
      <c r="AI62" s="107"/>
      <c r="AJ62" s="108"/>
      <c r="AK62" s="109">
        <f t="shared" si="10"/>
        <v>0</v>
      </c>
      <c r="AL62" s="110"/>
      <c r="AM62" s="111"/>
      <c r="AN62" s="109">
        <f t="shared" si="11"/>
        <v>0</v>
      </c>
      <c r="AO62" s="110"/>
      <c r="AP62" s="111"/>
      <c r="AQ62" s="109">
        <f t="shared" si="12"/>
        <v>0</v>
      </c>
      <c r="AR62" s="112"/>
      <c r="AS62" s="113"/>
      <c r="AT62" s="63"/>
      <c r="AU62" s="63"/>
      <c r="AV62" s="63"/>
      <c r="AW62" s="63"/>
      <c r="AX62" s="63"/>
      <c r="AY62" s="63"/>
      <c r="AZ62" s="63"/>
      <c r="BA62" s="63"/>
      <c r="BB62" s="63"/>
      <c r="BC62" s="63"/>
      <c r="BD62" s="63"/>
    </row>
    <row r="63" spans="1:87" s="59" customFormat="1" ht="23.25" customHeight="1"/>
    <row r="64" spans="1:87" s="64" customFormat="1" ht="15" customHeight="1" thickBot="1">
      <c r="A64" s="63"/>
      <c r="B64" s="98" t="s">
        <v>96</v>
      </c>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3"/>
      <c r="BD64" s="18"/>
      <c r="BE64" s="18"/>
      <c r="BF64" s="18"/>
      <c r="BG64" s="18"/>
      <c r="BH64" s="18"/>
      <c r="BI64" s="18"/>
      <c r="BJ64" s="18"/>
      <c r="BK64" s="18"/>
      <c r="BL64" s="18"/>
      <c r="BM64" s="18"/>
      <c r="BN64" s="18"/>
      <c r="BO64" s="18"/>
      <c r="BP64" s="18"/>
      <c r="BQ64" s="18"/>
      <c r="BR64" s="18"/>
      <c r="BS64" s="18"/>
      <c r="BT64" s="18"/>
      <c r="BU64" s="18"/>
      <c r="BV64" s="18"/>
    </row>
    <row r="65" spans="1:74" s="64" customFormat="1" ht="32.25" customHeight="1">
      <c r="A65" s="63"/>
      <c r="B65" s="145" t="s">
        <v>97</v>
      </c>
      <c r="C65" s="146"/>
      <c r="D65" s="146"/>
      <c r="E65" s="146"/>
      <c r="F65" s="146"/>
      <c r="G65" s="146"/>
      <c r="H65" s="146"/>
      <c r="I65" s="146"/>
      <c r="J65" s="146"/>
      <c r="K65" s="147"/>
      <c r="L65" s="151" t="s">
        <v>98</v>
      </c>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3"/>
      <c r="BC65" s="63"/>
      <c r="BD65" s="48"/>
      <c r="BE65" s="48"/>
      <c r="BF65" s="48"/>
      <c r="BG65" s="48"/>
      <c r="BH65" s="48"/>
      <c r="BI65" s="48"/>
      <c r="BJ65" s="48"/>
      <c r="BK65" s="48"/>
      <c r="BL65" s="48"/>
      <c r="BM65" s="48"/>
      <c r="BN65" s="48"/>
      <c r="BO65" s="48"/>
      <c r="BP65" s="48"/>
      <c r="BQ65" s="48"/>
      <c r="BR65" s="48"/>
      <c r="BS65" s="48"/>
      <c r="BT65" s="48"/>
      <c r="BU65" s="48"/>
      <c r="BV65" s="48"/>
    </row>
    <row r="66" spans="1:74" s="64" customFormat="1" ht="33.75" customHeight="1" thickBot="1">
      <c r="A66" s="63"/>
      <c r="B66" s="148"/>
      <c r="C66" s="149"/>
      <c r="D66" s="149"/>
      <c r="E66" s="149"/>
      <c r="F66" s="149"/>
      <c r="G66" s="149"/>
      <c r="H66" s="149"/>
      <c r="I66" s="149"/>
      <c r="J66" s="149"/>
      <c r="K66" s="150"/>
      <c r="L66" s="154"/>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6"/>
      <c r="BC66" s="63"/>
      <c r="BD66" s="48"/>
      <c r="BE66" s="48"/>
      <c r="BF66" s="48"/>
      <c r="BG66" s="48"/>
      <c r="BH66" s="48"/>
      <c r="BI66" s="48"/>
      <c r="BJ66" s="48"/>
      <c r="BK66" s="48"/>
      <c r="BL66" s="48"/>
      <c r="BM66" s="48"/>
      <c r="BN66" s="48"/>
      <c r="BO66" s="48"/>
      <c r="BP66" s="48"/>
      <c r="BQ66" s="48"/>
      <c r="BR66" s="48"/>
      <c r="BS66" s="48"/>
      <c r="BT66" s="48"/>
      <c r="BU66" s="48"/>
      <c r="BV66" s="48"/>
    </row>
    <row r="67" spans="1:74" s="59" customFormat="1" ht="15.75" customHeight="1">
      <c r="BD67" s="48"/>
      <c r="BE67" s="48"/>
      <c r="BF67" s="48"/>
      <c r="BG67" s="48"/>
      <c r="BH67" s="48"/>
      <c r="BI67" s="48"/>
      <c r="BJ67" s="48"/>
      <c r="BK67" s="48"/>
      <c r="BL67" s="48"/>
      <c r="BM67" s="48"/>
      <c r="BN67" s="48"/>
      <c r="BO67" s="48"/>
      <c r="BP67" s="48"/>
      <c r="BQ67" s="48"/>
      <c r="BR67" s="48"/>
      <c r="BS67" s="48"/>
      <c r="BT67" s="48"/>
      <c r="BU67" s="48"/>
      <c r="BV67" s="48"/>
    </row>
    <row r="68" spans="1:74" s="52" customFormat="1" ht="23.25" customHeight="1" thickBot="1">
      <c r="B68" s="157" t="s">
        <v>99</v>
      </c>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row>
    <row r="69" spans="1:74" s="53" customFormat="1" ht="21.75" customHeight="1" thickBot="1">
      <c r="B69" s="158" t="s">
        <v>100</v>
      </c>
      <c r="C69" s="159"/>
      <c r="D69" s="159"/>
      <c r="E69" s="160"/>
      <c r="F69" s="163">
        <v>45992</v>
      </c>
      <c r="G69" s="163"/>
      <c r="H69" s="163"/>
      <c r="I69" s="163"/>
      <c r="J69" s="163"/>
      <c r="K69" s="163"/>
      <c r="L69" s="164"/>
    </row>
    <row r="70" spans="1:74" s="53" customFormat="1" ht="21" customHeight="1" thickBot="1">
      <c r="B70" s="100" t="s">
        <v>101</v>
      </c>
      <c r="C70" s="101"/>
      <c r="D70" s="101"/>
      <c r="E70" s="102"/>
      <c r="F70" s="103" t="s">
        <v>102</v>
      </c>
      <c r="G70" s="104"/>
      <c r="H70" s="104"/>
      <c r="I70" s="104"/>
      <c r="J70" s="104"/>
      <c r="K70" s="104"/>
      <c r="L70" s="105"/>
      <c r="M70" s="100" t="s">
        <v>103</v>
      </c>
      <c r="N70" s="101"/>
      <c r="O70" s="101"/>
      <c r="P70" s="102"/>
      <c r="Q70" s="103" t="s">
        <v>104</v>
      </c>
      <c r="R70" s="104"/>
      <c r="S70" s="104"/>
      <c r="T70" s="104"/>
      <c r="U70" s="104"/>
      <c r="V70" s="104"/>
      <c r="W70" s="105"/>
    </row>
    <row r="71" spans="1:74" s="53" customFormat="1" ht="21" customHeight="1" thickBot="1">
      <c r="B71" s="100" t="s">
        <v>105</v>
      </c>
      <c r="C71" s="101"/>
      <c r="D71" s="101"/>
      <c r="E71" s="102"/>
      <c r="F71" s="103" t="s">
        <v>106</v>
      </c>
      <c r="G71" s="104"/>
      <c r="H71" s="104"/>
      <c r="I71" s="104"/>
      <c r="J71" s="104"/>
      <c r="K71" s="104"/>
      <c r="L71" s="105"/>
      <c r="M71" s="100" t="s">
        <v>107</v>
      </c>
      <c r="N71" s="101"/>
      <c r="O71" s="101"/>
      <c r="P71" s="102"/>
      <c r="Q71" s="103" t="s">
        <v>108</v>
      </c>
      <c r="R71" s="104"/>
      <c r="S71" s="104"/>
      <c r="T71" s="104"/>
      <c r="U71" s="104"/>
      <c r="V71" s="104"/>
      <c r="W71" s="105"/>
    </row>
    <row r="72" spans="1:74" s="59" customFormat="1" ht="23.25" customHeight="1">
      <c r="B72" s="66"/>
    </row>
    <row r="73" spans="1:74" s="52" customFormat="1" ht="23.25" customHeight="1" thickBot="1">
      <c r="B73" s="157" t="s">
        <v>109</v>
      </c>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row>
    <row r="74" spans="1:74" s="53" customFormat="1" ht="21.75" customHeight="1" thickBot="1">
      <c r="B74" s="158" t="s">
        <v>100</v>
      </c>
      <c r="C74" s="159"/>
      <c r="D74" s="159"/>
      <c r="E74" s="160"/>
      <c r="F74" s="161">
        <f>IF(MAX(M53:T62)=0,"",MAX(M53:T62))</f>
        <v>46082</v>
      </c>
      <c r="G74" s="161"/>
      <c r="H74" s="161"/>
      <c r="I74" s="161"/>
      <c r="J74" s="161"/>
      <c r="K74" s="161"/>
      <c r="L74" s="162"/>
    </row>
    <row r="75" spans="1:74" s="53" customFormat="1" ht="21" customHeight="1" thickBot="1">
      <c r="B75" s="100" t="s">
        <v>101</v>
      </c>
      <c r="C75" s="101"/>
      <c r="D75" s="101"/>
      <c r="E75" s="102"/>
      <c r="F75" s="103" t="s">
        <v>110</v>
      </c>
      <c r="G75" s="104"/>
      <c r="H75" s="104"/>
      <c r="I75" s="104"/>
      <c r="J75" s="104"/>
      <c r="K75" s="104"/>
      <c r="L75" s="105"/>
      <c r="M75" s="100" t="s">
        <v>103</v>
      </c>
      <c r="N75" s="101"/>
      <c r="O75" s="101"/>
      <c r="P75" s="102"/>
      <c r="Q75" s="103" t="s">
        <v>111</v>
      </c>
      <c r="R75" s="104"/>
      <c r="S75" s="104"/>
      <c r="T75" s="104"/>
      <c r="U75" s="104"/>
      <c r="V75" s="104"/>
      <c r="W75" s="105"/>
    </row>
    <row r="76" spans="1:74" s="53" customFormat="1" ht="21" customHeight="1" thickBot="1">
      <c r="B76" s="100" t="s">
        <v>105</v>
      </c>
      <c r="C76" s="101"/>
      <c r="D76" s="101"/>
      <c r="E76" s="102"/>
      <c r="F76" s="103" t="s">
        <v>112</v>
      </c>
      <c r="G76" s="104"/>
      <c r="H76" s="104"/>
      <c r="I76" s="104"/>
      <c r="J76" s="104"/>
      <c r="K76" s="104"/>
      <c r="L76" s="105"/>
      <c r="M76" s="100" t="s">
        <v>107</v>
      </c>
      <c r="N76" s="101"/>
      <c r="O76" s="101"/>
      <c r="P76" s="102"/>
      <c r="Q76" s="103" t="s">
        <v>113</v>
      </c>
      <c r="R76" s="104"/>
      <c r="S76" s="104"/>
      <c r="T76" s="104"/>
      <c r="U76" s="104"/>
      <c r="V76" s="104"/>
      <c r="W76" s="105"/>
    </row>
    <row r="77" spans="1:74" s="59" customFormat="1" ht="23.25" customHeight="1">
      <c r="B77" s="66"/>
    </row>
    <row r="78" spans="1:74" s="18" customFormat="1" ht="17.25" customHeight="1" thickBot="1">
      <c r="B78" s="120" t="s">
        <v>114</v>
      </c>
      <c r="C78" s="120"/>
      <c r="D78" s="120"/>
      <c r="E78" s="120"/>
      <c r="F78" s="120"/>
      <c r="G78" s="120"/>
      <c r="H78" s="120"/>
      <c r="I78" s="120"/>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BD78" s="48"/>
      <c r="BE78" s="48"/>
      <c r="BF78" s="48"/>
      <c r="BG78" s="48"/>
      <c r="BH78" s="48"/>
      <c r="BI78" s="48"/>
      <c r="BJ78" s="48"/>
      <c r="BK78" s="48"/>
      <c r="BL78" s="48"/>
      <c r="BM78" s="48"/>
      <c r="BN78" s="48"/>
      <c r="BO78" s="48"/>
      <c r="BP78" s="48"/>
      <c r="BQ78" s="48"/>
      <c r="BR78" s="48"/>
      <c r="BS78" s="48"/>
      <c r="BT78" s="48"/>
      <c r="BU78" s="48"/>
      <c r="BV78" s="48"/>
    </row>
    <row r="79" spans="1:74" s="18" customFormat="1" ht="16.5" customHeight="1">
      <c r="B79" s="121" t="s">
        <v>115</v>
      </c>
      <c r="C79" s="122"/>
      <c r="D79" s="122"/>
      <c r="E79" s="122"/>
      <c r="F79" s="122"/>
      <c r="G79" s="122"/>
      <c r="H79" s="122"/>
      <c r="I79" s="122"/>
      <c r="J79" s="122"/>
      <c r="K79" s="123" t="s">
        <v>15</v>
      </c>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4"/>
      <c r="BC79" s="48"/>
      <c r="BD79" s="48"/>
      <c r="BE79" s="48"/>
      <c r="BF79" s="48"/>
      <c r="BG79" s="48"/>
      <c r="BH79" s="48"/>
      <c r="BI79" s="48"/>
      <c r="BJ79" s="48"/>
      <c r="BK79" s="48"/>
      <c r="BL79" s="48"/>
      <c r="BM79" s="48"/>
      <c r="BN79" s="48"/>
      <c r="BO79" s="48"/>
      <c r="BP79" s="48"/>
      <c r="BQ79" s="48"/>
      <c r="BR79" s="48"/>
      <c r="BS79" s="48"/>
      <c r="BT79" s="48"/>
      <c r="BU79" s="48"/>
    </row>
    <row r="80" spans="1:74" s="18" customFormat="1" ht="17.25" customHeight="1" thickBot="1">
      <c r="B80" s="125" t="s">
        <v>116</v>
      </c>
      <c r="C80" s="126"/>
      <c r="D80" s="126"/>
      <c r="E80" s="126"/>
      <c r="F80" s="126"/>
      <c r="G80" s="126"/>
      <c r="H80" s="126"/>
      <c r="I80" s="126"/>
      <c r="J80" s="126"/>
      <c r="K80" s="127" t="s">
        <v>117</v>
      </c>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c r="AN80" s="127"/>
      <c r="AO80" s="127"/>
      <c r="AP80" s="127"/>
      <c r="AQ80" s="127"/>
      <c r="AR80" s="128"/>
      <c r="BC80" s="48"/>
      <c r="BD80" s="48"/>
      <c r="BE80" s="48"/>
      <c r="BF80" s="48"/>
      <c r="BG80" s="48"/>
      <c r="BH80" s="48"/>
      <c r="BI80" s="48"/>
      <c r="BJ80" s="48"/>
      <c r="BK80" s="48"/>
      <c r="BL80" s="48"/>
      <c r="BM80" s="48"/>
      <c r="BN80" s="48"/>
      <c r="BO80" s="48"/>
      <c r="BP80" s="48"/>
      <c r="BQ80" s="48"/>
      <c r="BR80" s="48"/>
      <c r="BS80" s="48"/>
      <c r="BT80" s="48"/>
      <c r="BU80" s="48"/>
    </row>
    <row r="81" spans="2:74" s="18" customFormat="1" ht="16.5" customHeight="1">
      <c r="B81" s="129"/>
      <c r="C81" s="130"/>
      <c r="D81" s="130"/>
      <c r="E81" s="130"/>
      <c r="F81" s="130"/>
      <c r="G81" s="130"/>
      <c r="H81" s="130"/>
      <c r="I81" s="130"/>
      <c r="J81" s="130"/>
      <c r="K81" s="131" t="s">
        <v>118</v>
      </c>
      <c r="L81" s="132"/>
      <c r="M81" s="132"/>
      <c r="N81" s="132"/>
      <c r="O81" s="132"/>
      <c r="P81" s="132"/>
      <c r="Q81" s="132"/>
      <c r="R81" s="132"/>
      <c r="S81" s="132"/>
      <c r="T81" s="133"/>
      <c r="U81" s="131" t="s">
        <v>119</v>
      </c>
      <c r="V81" s="132"/>
      <c r="W81" s="132"/>
      <c r="X81" s="132"/>
      <c r="Y81" s="133"/>
      <c r="Z81" s="131" t="s">
        <v>12</v>
      </c>
      <c r="AA81" s="132"/>
      <c r="AB81" s="132"/>
      <c r="AC81" s="132"/>
      <c r="AD81" s="132"/>
      <c r="AE81" s="132"/>
      <c r="AF81" s="133"/>
      <c r="AG81" s="131" t="s">
        <v>120</v>
      </c>
      <c r="AH81" s="132"/>
      <c r="AI81" s="132"/>
      <c r="AJ81" s="133"/>
      <c r="AK81" s="122"/>
      <c r="AL81" s="131" t="s">
        <v>121</v>
      </c>
      <c r="AM81" s="132"/>
      <c r="AN81" s="132"/>
      <c r="AO81" s="132"/>
      <c r="AP81" s="132"/>
      <c r="AQ81" s="132"/>
      <c r="AR81" s="137"/>
      <c r="BC81" s="48"/>
      <c r="BD81" s="48"/>
      <c r="BE81" s="48"/>
      <c r="BF81" s="48"/>
      <c r="BG81" s="48"/>
      <c r="BH81" s="48"/>
      <c r="BI81" s="48"/>
      <c r="BJ81" s="48"/>
      <c r="BK81" s="48"/>
      <c r="BL81" s="48"/>
      <c r="BM81" s="48"/>
      <c r="BN81" s="48"/>
      <c r="BO81" s="48"/>
      <c r="BP81" s="48"/>
      <c r="BQ81" s="48"/>
      <c r="BR81" s="48"/>
      <c r="BS81" s="48"/>
      <c r="BT81" s="48"/>
      <c r="BU81" s="48"/>
    </row>
    <row r="82" spans="2:74" s="18" customFormat="1" ht="25.5" customHeight="1">
      <c r="B82" s="138" t="s">
        <v>122</v>
      </c>
      <c r="C82" s="139"/>
      <c r="D82" s="139"/>
      <c r="E82" s="139"/>
      <c r="F82" s="139"/>
      <c r="G82" s="139"/>
      <c r="H82" s="139"/>
      <c r="I82" s="139"/>
      <c r="J82" s="139"/>
      <c r="K82" s="140" t="s">
        <v>123</v>
      </c>
      <c r="L82" s="140"/>
      <c r="M82" s="140"/>
      <c r="N82" s="140"/>
      <c r="O82" s="140"/>
      <c r="P82" s="140"/>
      <c r="Q82" s="140"/>
      <c r="R82" s="140"/>
      <c r="S82" s="140"/>
      <c r="T82" s="140"/>
      <c r="U82" s="140" t="s">
        <v>124</v>
      </c>
      <c r="V82" s="140"/>
      <c r="W82" s="140"/>
      <c r="X82" s="140"/>
      <c r="Y82" s="140"/>
      <c r="Z82" s="140" t="s" ph="1">
        <v>125</v>
      </c>
      <c r="AA82" s="140" ph="1"/>
      <c r="AB82" s="140" ph="1"/>
      <c r="AC82" s="140" ph="1"/>
      <c r="AD82" s="140" ph="1"/>
      <c r="AE82" s="140" ph="1"/>
      <c r="AF82" s="140" ph="1"/>
      <c r="AG82" s="140" t="s">
        <v>126</v>
      </c>
      <c r="AH82" s="140"/>
      <c r="AI82" s="140"/>
      <c r="AJ82" s="140"/>
      <c r="AK82" s="140"/>
      <c r="AL82" s="141" t="s">
        <v>127</v>
      </c>
      <c r="AM82" s="140"/>
      <c r="AN82" s="140"/>
      <c r="AO82" s="140"/>
      <c r="AP82" s="140"/>
      <c r="AQ82" s="140"/>
      <c r="AR82" s="142"/>
      <c r="BC82" s="48"/>
      <c r="BD82" s="48"/>
      <c r="BE82" s="48"/>
      <c r="BF82" s="48"/>
      <c r="BG82" s="48"/>
      <c r="BH82" s="48"/>
      <c r="BI82" s="48"/>
      <c r="BJ82" s="48"/>
      <c r="BK82" s="48"/>
      <c r="BL82" s="48"/>
      <c r="BM82" s="48"/>
      <c r="BN82" s="48"/>
      <c r="BO82" s="48"/>
      <c r="BP82" s="48"/>
      <c r="BQ82" s="48"/>
      <c r="BR82" s="48"/>
      <c r="BS82" s="48"/>
      <c r="BT82" s="48"/>
      <c r="BU82" s="48"/>
    </row>
    <row r="83" spans="2:74" s="18" customFormat="1" ht="26.25" customHeight="1" thickBot="1">
      <c r="B83" s="143" t="s">
        <v>128</v>
      </c>
      <c r="C83" s="144"/>
      <c r="D83" s="144"/>
      <c r="E83" s="144"/>
      <c r="F83" s="144"/>
      <c r="G83" s="144"/>
      <c r="H83" s="144"/>
      <c r="I83" s="144"/>
      <c r="J83" s="144"/>
      <c r="K83" s="135" t="s">
        <v>123</v>
      </c>
      <c r="L83" s="135"/>
      <c r="M83" s="135"/>
      <c r="N83" s="135"/>
      <c r="O83" s="135"/>
      <c r="P83" s="135"/>
      <c r="Q83" s="135"/>
      <c r="R83" s="135"/>
      <c r="S83" s="135"/>
      <c r="T83" s="135"/>
      <c r="U83" s="135" t="s">
        <v>129</v>
      </c>
      <c r="V83" s="135"/>
      <c r="W83" s="135"/>
      <c r="X83" s="135"/>
      <c r="Y83" s="135"/>
      <c r="Z83" s="135" t="s" ph="1">
        <v>130</v>
      </c>
      <c r="AA83" s="135" ph="1"/>
      <c r="AB83" s="135" ph="1"/>
      <c r="AC83" s="135" ph="1"/>
      <c r="AD83" s="135" ph="1"/>
      <c r="AE83" s="135" ph="1"/>
      <c r="AF83" s="135" ph="1"/>
      <c r="AG83" s="135" t="s">
        <v>126</v>
      </c>
      <c r="AH83" s="135"/>
      <c r="AI83" s="135"/>
      <c r="AJ83" s="135"/>
      <c r="AK83" s="135"/>
      <c r="AL83" s="134" t="s">
        <v>127</v>
      </c>
      <c r="AM83" s="135"/>
      <c r="AN83" s="135"/>
      <c r="AO83" s="135"/>
      <c r="AP83" s="135"/>
      <c r="AQ83" s="135"/>
      <c r="AR83" s="136"/>
      <c r="BC83" s="48"/>
      <c r="BD83" s="48"/>
      <c r="BE83" s="48"/>
      <c r="BF83" s="48"/>
      <c r="BG83" s="48"/>
      <c r="BH83" s="48"/>
      <c r="BI83" s="48"/>
      <c r="BJ83" s="48"/>
      <c r="BK83" s="48"/>
      <c r="BL83" s="48"/>
      <c r="BM83" s="48"/>
      <c r="BN83" s="48"/>
      <c r="BO83" s="48"/>
      <c r="BP83" s="48"/>
      <c r="BQ83" s="48"/>
      <c r="BR83" s="48"/>
      <c r="BS83" s="48"/>
      <c r="BT83" s="48"/>
      <c r="BU83" s="48"/>
    </row>
    <row r="84" spans="2:74" ht="25.5" customHeight="1">
      <c r="AA84" s="16" ph="1"/>
      <c r="AB84" s="16" ph="1"/>
      <c r="AC84" s="16" ph="1"/>
      <c r="AD84" s="16" ph="1"/>
      <c r="AE84" s="16" ph="1"/>
      <c r="AF84" s="16" ph="1"/>
      <c r="AG84" s="16" ph="1"/>
      <c r="BD84" s="48"/>
      <c r="BE84" s="48"/>
      <c r="BF84" s="48"/>
      <c r="BG84" s="48"/>
      <c r="BH84" s="48"/>
      <c r="BI84" s="48"/>
      <c r="BJ84" s="48"/>
      <c r="BK84" s="48"/>
      <c r="BL84" s="48"/>
      <c r="BM84" s="48"/>
      <c r="BN84" s="48"/>
      <c r="BO84" s="48"/>
      <c r="BP84" s="48"/>
      <c r="BQ84" s="48"/>
      <c r="BR84" s="48"/>
      <c r="BS84" s="48"/>
      <c r="BT84" s="48"/>
      <c r="BU84" s="48"/>
      <c r="BV84" s="48"/>
    </row>
    <row r="85" spans="2:74" ht="16.5" customHeight="1">
      <c r="B85" s="95" t="s">
        <v>131</v>
      </c>
      <c r="C85" s="95"/>
      <c r="D85" s="95"/>
      <c r="E85" s="95"/>
      <c r="F85" s="95"/>
      <c r="G85" s="96"/>
      <c r="H85" s="96"/>
      <c r="I85" s="96"/>
      <c r="J85" s="96"/>
      <c r="K85" s="96"/>
      <c r="L85" s="96"/>
      <c r="M85" s="96"/>
      <c r="N85" s="96"/>
      <c r="O85" s="96"/>
      <c r="P85" s="96"/>
      <c r="Q85" s="96"/>
      <c r="R85" s="96"/>
      <c r="S85" s="96"/>
      <c r="T85" s="96"/>
      <c r="U85" s="96"/>
      <c r="V85" s="96"/>
      <c r="W85" s="96"/>
      <c r="X85" s="96"/>
      <c r="Y85" s="59"/>
      <c r="Z85" s="59"/>
      <c r="AA85" s="59" ph="1"/>
      <c r="AB85" s="59" ph="1"/>
      <c r="AC85" s="59" ph="1"/>
      <c r="AD85" s="59" ph="1"/>
      <c r="AE85" s="59" ph="1"/>
      <c r="AF85" s="59" ph="1"/>
      <c r="AG85" s="59" ph="1"/>
      <c r="AH85" s="59"/>
      <c r="AI85" s="59"/>
      <c r="AJ85" s="59"/>
      <c r="AK85" s="59"/>
      <c r="AL85" s="59"/>
      <c r="AM85" s="59"/>
      <c r="AN85" s="59"/>
      <c r="AO85" s="59"/>
      <c r="AP85" s="59"/>
      <c r="AQ85" s="59"/>
      <c r="AR85" s="59"/>
      <c r="AS85" s="59"/>
      <c r="AT85" s="59"/>
      <c r="AU85" s="59"/>
      <c r="AV85" s="59"/>
      <c r="AW85" s="59"/>
      <c r="AX85" s="59"/>
      <c r="AY85" s="59"/>
      <c r="AZ85" s="59"/>
      <c r="BA85" s="59"/>
      <c r="BB85" s="59"/>
      <c r="BC85" s="59"/>
      <c r="BD85" s="48"/>
      <c r="BE85" s="48"/>
      <c r="BF85" s="48"/>
      <c r="BG85" s="48"/>
      <c r="BH85" s="48"/>
      <c r="BI85" s="48"/>
      <c r="BJ85" s="48"/>
      <c r="BK85" s="48"/>
      <c r="BL85" s="48"/>
      <c r="BM85" s="48"/>
      <c r="BN85" s="48"/>
      <c r="BO85" s="48"/>
      <c r="BP85" s="48"/>
      <c r="BQ85" s="48"/>
      <c r="BR85" s="48"/>
      <c r="BS85" s="48"/>
      <c r="BT85" s="48"/>
      <c r="BU85" s="48"/>
      <c r="BV85" s="48"/>
    </row>
    <row r="86" spans="2:74" ht="16.5" customHeight="1">
      <c r="B86" s="114" t="s">
        <v>132</v>
      </c>
      <c r="C86" s="115"/>
      <c r="D86" s="115"/>
      <c r="E86" s="115"/>
      <c r="F86" s="116"/>
      <c r="G86" s="114" t="s">
        <v>133</v>
      </c>
      <c r="H86" s="115"/>
      <c r="I86" s="115"/>
      <c r="J86" s="115"/>
      <c r="K86" s="115"/>
      <c r="L86" s="115"/>
      <c r="M86" s="116"/>
      <c r="N86" s="114" t="s">
        <v>134</v>
      </c>
      <c r="O86" s="115"/>
      <c r="P86" s="115"/>
      <c r="Q86" s="116"/>
      <c r="R86" s="117" t="s">
        <v>135</v>
      </c>
      <c r="S86" s="118"/>
      <c r="T86" s="118"/>
      <c r="U86" s="118"/>
      <c r="V86" s="118"/>
      <c r="W86" s="118"/>
      <c r="X86" s="119"/>
      <c r="BB86" s="48"/>
      <c r="BC86" s="48"/>
      <c r="BD86" s="48"/>
      <c r="BE86" s="48"/>
      <c r="BF86" s="48"/>
      <c r="BG86" s="48"/>
      <c r="BH86" s="48"/>
      <c r="BI86" s="48"/>
      <c r="BJ86" s="48"/>
      <c r="BK86" s="48"/>
      <c r="BL86" s="48"/>
      <c r="BM86" s="48"/>
      <c r="BN86" s="48"/>
      <c r="BO86" s="48"/>
      <c r="BP86" s="48"/>
      <c r="BQ86" s="48"/>
      <c r="BR86" s="48"/>
      <c r="BS86" s="48"/>
      <c r="BT86" s="48"/>
    </row>
    <row r="87" spans="2:74" ht="18.75" customHeight="1">
      <c r="B87" s="97"/>
      <c r="C87" s="114" t="s">
        <v>136</v>
      </c>
      <c r="D87" s="115"/>
      <c r="E87" s="115"/>
      <c r="F87" s="116"/>
      <c r="G87" s="114" t="s">
        <v>137</v>
      </c>
      <c r="H87" s="115"/>
      <c r="I87" s="115"/>
      <c r="J87" s="115"/>
      <c r="K87" s="115"/>
      <c r="L87" s="115"/>
      <c r="M87" s="116"/>
      <c r="N87" s="114" t="s">
        <v>134</v>
      </c>
      <c r="O87" s="115"/>
      <c r="P87" s="115"/>
      <c r="Q87" s="116"/>
      <c r="R87" s="117" t="s">
        <v>138</v>
      </c>
      <c r="S87" s="118"/>
      <c r="T87" s="118"/>
      <c r="U87" s="118"/>
      <c r="V87" s="118"/>
      <c r="W87" s="118"/>
      <c r="X87" s="119"/>
      <c r="BB87" s="48"/>
      <c r="BC87" s="48"/>
      <c r="BD87" s="48"/>
      <c r="BE87" s="48"/>
      <c r="BF87" s="48"/>
      <c r="BG87" s="48"/>
      <c r="BH87" s="48"/>
      <c r="BI87" s="48"/>
      <c r="BJ87" s="48"/>
      <c r="BK87" s="48"/>
      <c r="BL87" s="48"/>
      <c r="BM87" s="48"/>
      <c r="BN87" s="48"/>
      <c r="BO87" s="48"/>
      <c r="BP87" s="48"/>
      <c r="BQ87" s="48"/>
      <c r="BR87" s="48"/>
      <c r="BS87" s="48"/>
      <c r="BT87" s="48"/>
    </row>
    <row r="88" spans="2:74" ht="16.5" customHeight="1">
      <c r="BD88" s="48"/>
      <c r="BE88" s="48"/>
      <c r="BF88" s="48"/>
      <c r="BG88" s="48"/>
      <c r="BH88" s="48"/>
      <c r="BI88" s="48"/>
      <c r="BJ88" s="48"/>
      <c r="BK88" s="48"/>
      <c r="BL88" s="48"/>
      <c r="BM88" s="48"/>
      <c r="BN88" s="48"/>
      <c r="BO88" s="48"/>
      <c r="BP88" s="48"/>
      <c r="BQ88" s="48"/>
      <c r="BR88" s="48"/>
      <c r="BS88" s="48"/>
      <c r="BT88" s="48"/>
      <c r="BU88" s="48"/>
      <c r="BV88" s="48"/>
    </row>
    <row r="89" spans="2:74" ht="16.5" customHeight="1">
      <c r="BD89" s="48"/>
      <c r="BE89" s="48"/>
      <c r="BF89" s="48"/>
      <c r="BG89" s="48"/>
      <c r="BH89" s="48"/>
      <c r="BI89" s="48"/>
      <c r="BJ89" s="48"/>
      <c r="BK89" s="48"/>
      <c r="BL89" s="48"/>
      <c r="BM89" s="48"/>
      <c r="BN89" s="48"/>
      <c r="BO89" s="48"/>
      <c r="BP89" s="48"/>
      <c r="BQ89" s="48"/>
      <c r="BR89" s="48"/>
      <c r="BS89" s="48"/>
      <c r="BT89" s="48"/>
      <c r="BU89" s="48"/>
      <c r="BV89" s="48"/>
    </row>
    <row r="90" spans="2:74" ht="16.5" customHeight="1">
      <c r="BD90" s="48"/>
      <c r="BE90" s="48"/>
      <c r="BF90" s="48"/>
      <c r="BG90" s="48"/>
      <c r="BH90" s="48"/>
      <c r="BI90" s="48"/>
      <c r="BJ90" s="48"/>
      <c r="BK90" s="48"/>
      <c r="BL90" s="48"/>
      <c r="BM90" s="48"/>
      <c r="BN90" s="48"/>
      <c r="BO90" s="48"/>
      <c r="BP90" s="48"/>
      <c r="BQ90" s="48"/>
      <c r="BR90" s="48"/>
      <c r="BS90" s="48"/>
      <c r="BT90" s="48"/>
      <c r="BU90" s="48"/>
      <c r="BV90" s="48"/>
    </row>
    <row r="95" spans="2:74" ht="25.5">
      <c r="AA95" s="16" ph="1"/>
      <c r="AB95" s="16" ph="1"/>
      <c r="AC95" s="16" ph="1"/>
      <c r="AD95" s="16" ph="1"/>
      <c r="AE95" s="16" ph="1"/>
      <c r="AF95" s="16" ph="1"/>
      <c r="AG95" s="16" ph="1"/>
    </row>
    <row r="96" spans="2:74" ht="25.5">
      <c r="AA96" s="16" ph="1"/>
      <c r="AB96" s="16" ph="1"/>
      <c r="AC96" s="16" ph="1"/>
      <c r="AD96" s="16" ph="1"/>
      <c r="AE96" s="16" ph="1"/>
      <c r="AF96" s="16" ph="1"/>
      <c r="AG96" s="16" ph="1"/>
    </row>
    <row r="97" spans="27:33" ht="25.5">
      <c r="AA97" s="16" ph="1"/>
      <c r="AB97" s="16" ph="1"/>
      <c r="AC97" s="16" ph="1"/>
      <c r="AD97" s="16" ph="1"/>
      <c r="AE97" s="16" ph="1"/>
      <c r="AF97" s="16" ph="1"/>
      <c r="AG97" s="16" ph="1"/>
    </row>
    <row r="98" spans="27:33" ht="25.5">
      <c r="AA98" s="16" ph="1"/>
      <c r="AB98" s="16" ph="1"/>
      <c r="AC98" s="16" ph="1"/>
      <c r="AD98" s="16" ph="1"/>
      <c r="AE98" s="16" ph="1"/>
      <c r="AF98" s="16" ph="1"/>
      <c r="AG98" s="16" ph="1"/>
    </row>
    <row r="104" spans="27:33" ht="25.5">
      <c r="AA104" s="16" ph="1"/>
      <c r="AB104" s="16" ph="1"/>
      <c r="AC104" s="16" ph="1"/>
      <c r="AD104" s="16" ph="1"/>
      <c r="AE104" s="16" ph="1"/>
      <c r="AF104" s="16" ph="1"/>
      <c r="AG104" s="16" ph="1"/>
    </row>
    <row r="105" spans="27:33" ht="25.5">
      <c r="AA105" s="16" ph="1"/>
      <c r="AB105" s="16" ph="1"/>
      <c r="AC105" s="16" ph="1"/>
      <c r="AD105" s="16" ph="1"/>
      <c r="AE105" s="16" ph="1"/>
      <c r="AF105" s="16" ph="1"/>
      <c r="AG105" s="16" ph="1"/>
    </row>
    <row r="106" spans="27:33" ht="25.5">
      <c r="AA106" s="16" ph="1"/>
      <c r="AB106" s="16" ph="1"/>
      <c r="AC106" s="16" ph="1"/>
      <c r="AD106" s="16" ph="1"/>
      <c r="AE106" s="16" ph="1"/>
      <c r="AF106" s="16" ph="1"/>
      <c r="AG106" s="16" ph="1"/>
    </row>
    <row r="107" spans="27:33" ht="25.5">
      <c r="AA107" s="16" ph="1"/>
      <c r="AB107" s="16" ph="1"/>
      <c r="AC107" s="16" ph="1"/>
      <c r="AD107" s="16" ph="1"/>
      <c r="AE107" s="16" ph="1"/>
      <c r="AF107" s="16" ph="1"/>
      <c r="AG107" s="16" ph="1"/>
    </row>
    <row r="113" spans="27:33" ht="25.5">
      <c r="AA113" s="16" ph="1"/>
      <c r="AB113" s="16" ph="1"/>
      <c r="AC113" s="16" ph="1"/>
      <c r="AD113" s="16" ph="1"/>
      <c r="AE113" s="16" ph="1"/>
      <c r="AF113" s="16" ph="1"/>
      <c r="AG113" s="16" ph="1"/>
    </row>
    <row r="114" spans="27:33" ht="25.5">
      <c r="AA114" s="16" ph="1"/>
      <c r="AB114" s="16" ph="1"/>
      <c r="AC114" s="16" ph="1"/>
      <c r="AD114" s="16" ph="1"/>
      <c r="AE114" s="16" ph="1"/>
      <c r="AF114" s="16" ph="1"/>
      <c r="AG114" s="16" ph="1"/>
    </row>
    <row r="115" spans="27:33" ht="25.5">
      <c r="AA115" s="16" ph="1"/>
      <c r="AB115" s="16" ph="1"/>
      <c r="AC115" s="16" ph="1"/>
      <c r="AD115" s="16" ph="1"/>
      <c r="AE115" s="16" ph="1"/>
      <c r="AF115" s="16" ph="1"/>
      <c r="AG115" s="16" ph="1"/>
    </row>
    <row r="116" spans="27:33" ht="25.5">
      <c r="AA116" s="16" ph="1"/>
      <c r="AB116" s="16" ph="1"/>
      <c r="AC116" s="16" ph="1"/>
      <c r="AD116" s="16" ph="1"/>
      <c r="AE116" s="16" ph="1"/>
      <c r="AF116" s="16" ph="1"/>
      <c r="AG116" s="16" ph="1"/>
    </row>
    <row r="122" spans="27:33" ht="25.5">
      <c r="AA122" s="16" ph="1"/>
      <c r="AB122" s="16" ph="1"/>
      <c r="AC122" s="16" ph="1"/>
      <c r="AD122" s="16" ph="1"/>
      <c r="AE122" s="16" ph="1"/>
      <c r="AF122" s="16" ph="1"/>
      <c r="AG122" s="16" ph="1"/>
    </row>
    <row r="123" spans="27:33" ht="25.5">
      <c r="AA123" s="16" ph="1"/>
      <c r="AB123" s="16" ph="1"/>
      <c r="AC123" s="16" ph="1"/>
      <c r="AD123" s="16" ph="1"/>
      <c r="AE123" s="16" ph="1"/>
      <c r="AF123" s="16" ph="1"/>
      <c r="AG123" s="16" ph="1"/>
    </row>
    <row r="124" spans="27:33" ht="25.5">
      <c r="AA124" s="16" ph="1"/>
      <c r="AB124" s="16" ph="1"/>
      <c r="AC124" s="16" ph="1"/>
      <c r="AD124" s="16" ph="1"/>
      <c r="AE124" s="16" ph="1"/>
      <c r="AF124" s="16" ph="1"/>
      <c r="AG124" s="16" ph="1"/>
    </row>
    <row r="125" spans="27:33" ht="25.5">
      <c r="AA125" s="16" ph="1"/>
      <c r="AB125" s="16" ph="1"/>
      <c r="AC125" s="16" ph="1"/>
      <c r="AD125" s="16" ph="1"/>
      <c r="AE125" s="16" ph="1"/>
      <c r="AF125" s="16" ph="1"/>
      <c r="AG125" s="16" ph="1"/>
    </row>
    <row r="129" spans="27:33" ht="25.5">
      <c r="AA129" s="16" ph="1"/>
      <c r="AB129" s="16" ph="1"/>
      <c r="AC129" s="16" ph="1"/>
      <c r="AD129" s="16" ph="1"/>
      <c r="AE129" s="16" ph="1"/>
      <c r="AF129" s="16" ph="1"/>
      <c r="AG129" s="16" ph="1"/>
    </row>
    <row r="130" spans="27:33" ht="25.5">
      <c r="AA130" s="16" ph="1"/>
      <c r="AB130" s="16" ph="1"/>
      <c r="AC130" s="16" ph="1"/>
      <c r="AD130" s="16" ph="1"/>
      <c r="AE130" s="16" ph="1"/>
      <c r="AF130" s="16" ph="1"/>
      <c r="AG130" s="16" ph="1"/>
    </row>
    <row r="131" spans="27:33" ht="25.5">
      <c r="AA131" s="16" ph="1"/>
      <c r="AB131" s="16" ph="1"/>
      <c r="AC131" s="16" ph="1"/>
      <c r="AD131" s="16" ph="1"/>
      <c r="AE131" s="16" ph="1"/>
      <c r="AF131" s="16" ph="1"/>
      <c r="AG131" s="16" ph="1"/>
    </row>
    <row r="132" spans="27:33" ht="25.5">
      <c r="AA132" s="16" ph="1"/>
      <c r="AB132" s="16" ph="1"/>
      <c r="AC132" s="16" ph="1"/>
      <c r="AD132" s="16" ph="1"/>
      <c r="AE132" s="16" ph="1"/>
      <c r="AF132" s="16" ph="1"/>
      <c r="AG132" s="16" ph="1"/>
    </row>
    <row r="138" spans="27:33" ht="25.5">
      <c r="AA138" s="16" ph="1"/>
      <c r="AB138" s="16" ph="1"/>
      <c r="AC138" s="16" ph="1"/>
      <c r="AD138" s="16" ph="1"/>
      <c r="AE138" s="16" ph="1"/>
      <c r="AF138" s="16" ph="1"/>
      <c r="AG138" s="16" ph="1"/>
    </row>
    <row r="141" spans="27:33" ht="25.5">
      <c r="AA141" s="16" ph="1"/>
      <c r="AB141" s="16" ph="1"/>
      <c r="AC141" s="16" ph="1"/>
      <c r="AD141" s="16" ph="1"/>
      <c r="AE141" s="16" ph="1"/>
      <c r="AF141" s="16" ph="1"/>
      <c r="AG141" s="16" ph="1"/>
    </row>
    <row r="142" spans="27:33" ht="25.5">
      <c r="AA142" s="16" ph="1"/>
      <c r="AB142" s="16" ph="1"/>
      <c r="AC142" s="16" ph="1"/>
      <c r="AD142" s="16" ph="1"/>
      <c r="AE142" s="16" ph="1"/>
      <c r="AF142" s="16" ph="1"/>
      <c r="AG142" s="16" ph="1"/>
    </row>
    <row r="143" spans="27:33" ht="25.5">
      <c r="AA143" s="16" ph="1"/>
      <c r="AB143" s="16" ph="1"/>
      <c r="AC143" s="16" ph="1"/>
      <c r="AD143" s="16" ph="1"/>
      <c r="AE143" s="16" ph="1"/>
      <c r="AF143" s="16" ph="1"/>
      <c r="AG143" s="16" ph="1"/>
    </row>
    <row r="144" spans="27:33" ht="25.5">
      <c r="AA144" s="16" ph="1"/>
      <c r="AB144" s="16" ph="1"/>
      <c r="AC144" s="16" ph="1"/>
      <c r="AD144" s="16" ph="1"/>
      <c r="AE144" s="16" ph="1"/>
      <c r="AF144" s="16" ph="1"/>
      <c r="AG144" s="16" ph="1"/>
    </row>
    <row r="146" spans="27:33" ht="25.5">
      <c r="AA146" s="16" ph="1"/>
      <c r="AB146" s="16" ph="1"/>
      <c r="AC146" s="16" ph="1"/>
      <c r="AD146" s="16" ph="1"/>
      <c r="AE146" s="16" ph="1"/>
      <c r="AF146" s="16" ph="1"/>
      <c r="AG146" s="16" ph="1"/>
    </row>
    <row r="148" spans="27:33" ht="25.5">
      <c r="AA148" s="16" ph="1"/>
      <c r="AB148" s="16" ph="1"/>
      <c r="AC148" s="16" ph="1"/>
      <c r="AD148" s="16" ph="1"/>
      <c r="AE148" s="16" ph="1"/>
      <c r="AF148" s="16" ph="1"/>
      <c r="AG148" s="16" ph="1"/>
    </row>
    <row r="149" spans="27:33" ht="25.5">
      <c r="AA149" s="16" ph="1"/>
      <c r="AB149" s="16" ph="1"/>
      <c r="AC149" s="16" ph="1"/>
      <c r="AD149" s="16" ph="1"/>
      <c r="AE149" s="16" ph="1"/>
      <c r="AF149" s="16" ph="1"/>
      <c r="AG149" s="16" ph="1"/>
    </row>
    <row r="150" spans="27:33" ht="25.5">
      <c r="AA150" s="16" ph="1"/>
      <c r="AB150" s="16" ph="1"/>
      <c r="AC150" s="16" ph="1"/>
      <c r="AD150" s="16" ph="1"/>
      <c r="AE150" s="16" ph="1"/>
      <c r="AF150" s="16" ph="1"/>
      <c r="AG150" s="16" ph="1"/>
    </row>
    <row r="151" spans="27:33" ht="25.5">
      <c r="AA151" s="16" ph="1"/>
      <c r="AB151" s="16" ph="1"/>
      <c r="AC151" s="16" ph="1"/>
      <c r="AD151" s="16" ph="1"/>
      <c r="AE151" s="16" ph="1"/>
      <c r="AF151" s="16" ph="1"/>
      <c r="AG151" s="16" ph="1"/>
    </row>
    <row r="154" spans="27:33" ht="25.5">
      <c r="AA154" s="16" ph="1"/>
      <c r="AB154" s="16" ph="1"/>
      <c r="AC154" s="16" ph="1"/>
      <c r="AD154" s="16" ph="1"/>
      <c r="AE154" s="16" ph="1"/>
      <c r="AF154" s="16" ph="1"/>
      <c r="AG154" s="16" ph="1"/>
    </row>
    <row r="157" spans="27:33" ht="25.5">
      <c r="AA157" s="16" ph="1"/>
      <c r="AB157" s="16" ph="1"/>
      <c r="AC157" s="16" ph="1"/>
      <c r="AD157" s="16" ph="1"/>
      <c r="AE157" s="16" ph="1"/>
      <c r="AF157" s="16" ph="1"/>
      <c r="AG157" s="16" ph="1"/>
    </row>
    <row r="158" spans="27:33" ht="25.5">
      <c r="AA158" s="16" ph="1"/>
      <c r="AB158" s="16" ph="1"/>
      <c r="AC158" s="16" ph="1"/>
      <c r="AD158" s="16" ph="1"/>
      <c r="AE158" s="16" ph="1"/>
      <c r="AF158" s="16" ph="1"/>
      <c r="AG158" s="16" ph="1"/>
    </row>
    <row r="159" spans="27:33" ht="25.5">
      <c r="AA159" s="16" ph="1"/>
      <c r="AB159" s="16" ph="1"/>
      <c r="AC159" s="16" ph="1"/>
      <c r="AD159" s="16" ph="1"/>
      <c r="AE159" s="16" ph="1"/>
      <c r="AF159" s="16" ph="1"/>
      <c r="AG159" s="16" ph="1"/>
    </row>
    <row r="160" spans="27:33" ht="25.5">
      <c r="AA160" s="16" ph="1"/>
      <c r="AB160" s="16" ph="1"/>
      <c r="AC160" s="16" ph="1"/>
      <c r="AD160" s="16" ph="1"/>
      <c r="AE160" s="16" ph="1"/>
      <c r="AF160" s="16" ph="1"/>
      <c r="AG160" s="16" ph="1"/>
    </row>
    <row r="161" spans="27:33" ht="25.5">
      <c r="AA161" s="16" ph="1"/>
      <c r="AB161" s="16" ph="1"/>
      <c r="AC161" s="16" ph="1"/>
      <c r="AD161" s="16" ph="1"/>
      <c r="AE161" s="16" ph="1"/>
      <c r="AF161" s="16" ph="1"/>
      <c r="AG161" s="16" ph="1"/>
    </row>
    <row r="162" spans="27:33" ht="25.5">
      <c r="AA162" s="16" ph="1"/>
      <c r="AB162" s="16" ph="1"/>
      <c r="AC162" s="16" ph="1"/>
      <c r="AD162" s="16" ph="1"/>
      <c r="AE162" s="16" ph="1"/>
      <c r="AF162" s="16" ph="1"/>
      <c r="AG162" s="16" ph="1"/>
    </row>
    <row r="164" spans="27:33" ht="25.5">
      <c r="AA164" s="16" ph="1"/>
      <c r="AB164" s="16" ph="1"/>
      <c r="AC164" s="16" ph="1"/>
      <c r="AD164" s="16" ph="1"/>
      <c r="AE164" s="16" ph="1"/>
      <c r="AF164" s="16" ph="1"/>
      <c r="AG164" s="16" ph="1"/>
    </row>
    <row r="165" spans="27:33" ht="25.5">
      <c r="AA165" s="16" ph="1"/>
      <c r="AB165" s="16" ph="1"/>
      <c r="AC165" s="16" ph="1"/>
      <c r="AD165" s="16" ph="1"/>
      <c r="AE165" s="16" ph="1"/>
      <c r="AF165" s="16" ph="1"/>
      <c r="AG165" s="16" ph="1"/>
    </row>
    <row r="166" spans="27:33" ht="25.5">
      <c r="AA166" s="16" ph="1"/>
      <c r="AB166" s="16" ph="1"/>
      <c r="AC166" s="16" ph="1"/>
      <c r="AD166" s="16" ph="1"/>
      <c r="AE166" s="16" ph="1"/>
      <c r="AF166" s="16" ph="1"/>
      <c r="AG166" s="16" ph="1"/>
    </row>
    <row r="167" spans="27:33" ht="25.5">
      <c r="AA167" s="16" ph="1"/>
      <c r="AB167" s="16" ph="1"/>
      <c r="AC167" s="16" ph="1"/>
      <c r="AD167" s="16" ph="1"/>
      <c r="AE167" s="16" ph="1"/>
      <c r="AF167" s="16" ph="1"/>
      <c r="AG167" s="16" ph="1"/>
    </row>
    <row r="170" spans="27:33" ht="25.5">
      <c r="AA170" s="16" ph="1"/>
      <c r="AB170" s="16" ph="1"/>
      <c r="AC170" s="16" ph="1"/>
      <c r="AD170" s="16" ph="1"/>
      <c r="AE170" s="16" ph="1"/>
      <c r="AF170" s="16" ph="1"/>
      <c r="AG170" s="16" ph="1"/>
    </row>
    <row r="171" spans="27:33" ht="25.5">
      <c r="AA171" s="16" ph="1"/>
      <c r="AB171" s="16" ph="1"/>
      <c r="AC171" s="16" ph="1"/>
      <c r="AD171" s="16" ph="1"/>
      <c r="AE171" s="16" ph="1"/>
      <c r="AF171" s="16" ph="1"/>
      <c r="AG171" s="16" ph="1"/>
    </row>
    <row r="172" spans="27:33" ht="25.5">
      <c r="AA172" s="16" ph="1"/>
      <c r="AB172" s="16" ph="1"/>
      <c r="AC172" s="16" ph="1"/>
      <c r="AD172" s="16" ph="1"/>
      <c r="AE172" s="16" ph="1"/>
      <c r="AF172" s="16" ph="1"/>
      <c r="AG172" s="16" ph="1"/>
    </row>
    <row r="173" spans="27:33" ht="25.5">
      <c r="AA173" s="16" ph="1"/>
      <c r="AB173" s="16" ph="1"/>
      <c r="AC173" s="16" ph="1"/>
      <c r="AD173" s="16" ph="1"/>
      <c r="AE173" s="16" ph="1"/>
      <c r="AF173" s="16" ph="1"/>
      <c r="AG173" s="16" ph="1"/>
    </row>
    <row r="175" spans="27:33" ht="25.5">
      <c r="AA175" s="16" ph="1"/>
      <c r="AB175" s="16" ph="1"/>
      <c r="AC175" s="16" ph="1"/>
      <c r="AD175" s="16" ph="1"/>
      <c r="AE175" s="16" ph="1"/>
      <c r="AF175" s="16" ph="1"/>
      <c r="AG175" s="16" ph="1"/>
    </row>
    <row r="176" spans="27:33" ht="25.5">
      <c r="AA176" s="16" ph="1"/>
      <c r="AB176" s="16" ph="1"/>
      <c r="AC176" s="16" ph="1"/>
      <c r="AD176" s="16" ph="1"/>
      <c r="AE176" s="16" ph="1"/>
      <c r="AF176" s="16" ph="1"/>
      <c r="AG176" s="16" ph="1"/>
    </row>
    <row r="177" spans="27:33" ht="25.5">
      <c r="AA177" s="16" ph="1"/>
      <c r="AB177" s="16" ph="1"/>
      <c r="AC177" s="16" ph="1"/>
      <c r="AD177" s="16" ph="1"/>
      <c r="AE177" s="16" ph="1"/>
      <c r="AF177" s="16" ph="1"/>
      <c r="AG177" s="16" ph="1"/>
    </row>
    <row r="178" spans="27:33" ht="25.5">
      <c r="AA178" s="16" ph="1"/>
      <c r="AB178" s="16" ph="1"/>
      <c r="AC178" s="16" ph="1"/>
      <c r="AD178" s="16" ph="1"/>
      <c r="AE178" s="16" ph="1"/>
      <c r="AF178" s="16" ph="1"/>
      <c r="AG178" s="16" ph="1"/>
    </row>
    <row r="180" spans="27:33" ht="25.5">
      <c r="AA180" s="16" ph="1"/>
      <c r="AB180" s="16" ph="1"/>
      <c r="AC180" s="16" ph="1"/>
      <c r="AD180" s="16" ph="1"/>
      <c r="AE180" s="16" ph="1"/>
      <c r="AF180" s="16" ph="1"/>
      <c r="AG180" s="16" ph="1"/>
    </row>
    <row r="181" spans="27:33" ht="25.5">
      <c r="AA181" s="16" ph="1"/>
      <c r="AB181" s="16" ph="1"/>
      <c r="AC181" s="16" ph="1"/>
      <c r="AD181" s="16" ph="1"/>
      <c r="AE181" s="16" ph="1"/>
      <c r="AF181" s="16" ph="1"/>
      <c r="AG181" s="16" ph="1"/>
    </row>
    <row r="182" spans="27:33" ht="25.5">
      <c r="AA182" s="16" ph="1"/>
      <c r="AB182" s="16" ph="1"/>
      <c r="AC182" s="16" ph="1"/>
      <c r="AD182" s="16" ph="1"/>
      <c r="AE182" s="16" ph="1"/>
      <c r="AF182" s="16" ph="1"/>
      <c r="AG182" s="16" ph="1"/>
    </row>
    <row r="183" spans="27:33" ht="25.5">
      <c r="AA183" s="16" ph="1"/>
      <c r="AB183" s="16" ph="1"/>
      <c r="AC183" s="16" ph="1"/>
      <c r="AD183" s="16" ph="1"/>
      <c r="AE183" s="16" ph="1"/>
      <c r="AF183" s="16" ph="1"/>
      <c r="AG183" s="16" ph="1"/>
    </row>
    <row r="185" spans="27:33" ht="25.5">
      <c r="AA185" s="16" ph="1"/>
      <c r="AB185" s="16" ph="1"/>
      <c r="AC185" s="16" ph="1"/>
      <c r="AD185" s="16" ph="1"/>
      <c r="AE185" s="16" ph="1"/>
      <c r="AF185" s="16" ph="1"/>
      <c r="AG185" s="16" ph="1"/>
    </row>
    <row r="186" spans="27:33" ht="25.5">
      <c r="AA186" s="16" ph="1"/>
      <c r="AB186" s="16" ph="1"/>
      <c r="AC186" s="16" ph="1"/>
      <c r="AD186" s="16" ph="1"/>
      <c r="AE186" s="16" ph="1"/>
      <c r="AF186" s="16" ph="1"/>
      <c r="AG186" s="16" ph="1"/>
    </row>
    <row r="188" spans="27:33" ht="25.5">
      <c r="AA188" s="16" ph="1"/>
      <c r="AB188" s="16" ph="1"/>
      <c r="AC188" s="16" ph="1"/>
      <c r="AD188" s="16" ph="1"/>
      <c r="AE188" s="16" ph="1"/>
      <c r="AF188" s="16" ph="1"/>
      <c r="AG188" s="16" ph="1"/>
    </row>
    <row r="189" spans="27:33" ht="25.5">
      <c r="AA189" s="16" ph="1"/>
      <c r="AB189" s="16" ph="1"/>
      <c r="AC189" s="16" ph="1"/>
      <c r="AD189" s="16" ph="1"/>
      <c r="AE189" s="16" ph="1"/>
      <c r="AF189" s="16" ph="1"/>
      <c r="AG189" s="16" ph="1"/>
    </row>
    <row r="190" spans="27:33" ht="25.5">
      <c r="AA190" s="16" ph="1"/>
      <c r="AB190" s="16" ph="1"/>
      <c r="AC190" s="16" ph="1"/>
      <c r="AD190" s="16" ph="1"/>
      <c r="AE190" s="16" ph="1"/>
      <c r="AF190" s="16" ph="1"/>
      <c r="AG190" s="16" ph="1"/>
    </row>
    <row r="191" spans="27:33" ht="25.5">
      <c r="AA191" s="16" ph="1"/>
      <c r="AB191" s="16" ph="1"/>
      <c r="AC191" s="16" ph="1"/>
      <c r="AD191" s="16" ph="1"/>
      <c r="AE191" s="16" ph="1"/>
      <c r="AF191" s="16" ph="1"/>
      <c r="AG191" s="16" ph="1"/>
    </row>
    <row r="192" spans="27:33" ht="25.5">
      <c r="AA192" s="16" ph="1"/>
      <c r="AB192" s="16" ph="1"/>
      <c r="AC192" s="16" ph="1"/>
      <c r="AD192" s="16" ph="1"/>
      <c r="AE192" s="16" ph="1"/>
      <c r="AF192" s="16" ph="1"/>
      <c r="AG192" s="16" ph="1"/>
    </row>
    <row r="193" spans="27:33" ht="25.5">
      <c r="AA193" s="16" ph="1"/>
      <c r="AB193" s="16" ph="1"/>
      <c r="AC193" s="16" ph="1"/>
      <c r="AD193" s="16" ph="1"/>
      <c r="AE193" s="16" ph="1"/>
      <c r="AF193" s="16" ph="1"/>
      <c r="AG193" s="16" ph="1"/>
    </row>
    <row r="195" spans="27:33" ht="25.5">
      <c r="AA195" s="16" ph="1"/>
      <c r="AB195" s="16" ph="1"/>
      <c r="AC195" s="16" ph="1"/>
      <c r="AD195" s="16" ph="1"/>
      <c r="AE195" s="16" ph="1"/>
      <c r="AF195" s="16" ph="1"/>
      <c r="AG195" s="16" ph="1"/>
    </row>
    <row r="196" spans="27:33" ht="25.5">
      <c r="AA196" s="16" ph="1"/>
      <c r="AB196" s="16" ph="1"/>
      <c r="AC196" s="16" ph="1"/>
      <c r="AD196" s="16" ph="1"/>
      <c r="AE196" s="16" ph="1"/>
      <c r="AF196" s="16" ph="1"/>
      <c r="AG196" s="16" ph="1"/>
    </row>
    <row r="197" spans="27:33" ht="25.5">
      <c r="AA197" s="16" ph="1"/>
      <c r="AB197" s="16" ph="1"/>
      <c r="AC197" s="16" ph="1"/>
      <c r="AD197" s="16" ph="1"/>
      <c r="AE197" s="16" ph="1"/>
      <c r="AF197" s="16" ph="1"/>
      <c r="AG197" s="16" ph="1"/>
    </row>
    <row r="198" spans="27:33" ht="25.5">
      <c r="AA198" s="16" ph="1"/>
      <c r="AB198" s="16" ph="1"/>
      <c r="AC198" s="16" ph="1"/>
      <c r="AD198" s="16" ph="1"/>
      <c r="AE198" s="16" ph="1"/>
      <c r="AF198" s="16" ph="1"/>
      <c r="AG198" s="16" ph="1"/>
    </row>
    <row r="201" spans="27:33" ht="25.5">
      <c r="AA201" s="16" ph="1"/>
      <c r="AB201" s="16" ph="1"/>
      <c r="AC201" s="16" ph="1"/>
      <c r="AD201" s="16" ph="1"/>
      <c r="AE201" s="16" ph="1"/>
      <c r="AF201" s="16" ph="1"/>
      <c r="AG201" s="16" ph="1"/>
    </row>
    <row r="202" spans="27:33" ht="25.5">
      <c r="AA202" s="16" ph="1"/>
      <c r="AB202" s="16" ph="1"/>
      <c r="AC202" s="16" ph="1"/>
      <c r="AD202" s="16" ph="1"/>
      <c r="AE202" s="16" ph="1"/>
      <c r="AF202" s="16" ph="1"/>
      <c r="AG202" s="16" ph="1"/>
    </row>
    <row r="203" spans="27:33" ht="25.5">
      <c r="AA203" s="16" ph="1"/>
      <c r="AB203" s="16" ph="1"/>
      <c r="AC203" s="16" ph="1"/>
      <c r="AD203" s="16" ph="1"/>
      <c r="AE203" s="16" ph="1"/>
      <c r="AF203" s="16" ph="1"/>
      <c r="AG203" s="16" ph="1"/>
    </row>
    <row r="204" spans="27:33" ht="25.5">
      <c r="AA204" s="16" ph="1"/>
      <c r="AB204" s="16" ph="1"/>
      <c r="AC204" s="16" ph="1"/>
      <c r="AD204" s="16" ph="1"/>
      <c r="AE204" s="16" ph="1"/>
      <c r="AF204" s="16" ph="1"/>
      <c r="AG204" s="16" ph="1"/>
    </row>
    <row r="206" spans="27:33" ht="25.5">
      <c r="AA206" s="16" ph="1"/>
      <c r="AB206" s="16" ph="1"/>
      <c r="AC206" s="16" ph="1"/>
      <c r="AD206" s="16" ph="1"/>
      <c r="AE206" s="16" ph="1"/>
      <c r="AF206" s="16" ph="1"/>
      <c r="AG206" s="16" ph="1"/>
    </row>
    <row r="207" spans="27:33" ht="25.5">
      <c r="AA207" s="16" ph="1"/>
      <c r="AB207" s="16" ph="1"/>
      <c r="AC207" s="16" ph="1"/>
      <c r="AD207" s="16" ph="1"/>
      <c r="AE207" s="16" ph="1"/>
      <c r="AF207" s="16" ph="1"/>
      <c r="AG207" s="16" ph="1"/>
    </row>
    <row r="208" spans="27:33" ht="25.5">
      <c r="AA208" s="16" ph="1"/>
      <c r="AB208" s="16" ph="1"/>
      <c r="AC208" s="16" ph="1"/>
      <c r="AD208" s="16" ph="1"/>
      <c r="AE208" s="16" ph="1"/>
      <c r="AF208" s="16" ph="1"/>
      <c r="AG208" s="16" ph="1"/>
    </row>
    <row r="209" spans="27:33" ht="25.5">
      <c r="AA209" s="16" ph="1"/>
      <c r="AB209" s="16" ph="1"/>
      <c r="AC209" s="16" ph="1"/>
      <c r="AD209" s="16" ph="1"/>
      <c r="AE209" s="16" ph="1"/>
      <c r="AF209" s="16" ph="1"/>
      <c r="AG209" s="16" ph="1"/>
    </row>
    <row r="211" spans="27:33" ht="25.5">
      <c r="AA211" s="16" ph="1"/>
      <c r="AB211" s="16" ph="1"/>
      <c r="AC211" s="16" ph="1"/>
      <c r="AD211" s="16" ph="1"/>
      <c r="AE211" s="16" ph="1"/>
      <c r="AF211" s="16" ph="1"/>
      <c r="AG211" s="16" ph="1"/>
    </row>
    <row r="213" spans="27:33" ht="25.5">
      <c r="AA213" s="16" ph="1"/>
      <c r="AB213" s="16" ph="1"/>
      <c r="AC213" s="16" ph="1"/>
      <c r="AD213" s="16" ph="1"/>
      <c r="AE213" s="16" ph="1"/>
      <c r="AF213" s="16" ph="1"/>
      <c r="AG213" s="16" ph="1"/>
    </row>
    <row r="214" spans="27:33" ht="25.5">
      <c r="AA214" s="16" ph="1"/>
      <c r="AB214" s="16" ph="1"/>
      <c r="AC214" s="16" ph="1"/>
      <c r="AD214" s="16" ph="1"/>
      <c r="AE214" s="16" ph="1"/>
      <c r="AF214" s="16" ph="1"/>
      <c r="AG214" s="16" ph="1"/>
    </row>
    <row r="215" spans="27:33" ht="25.5">
      <c r="AA215" s="16" ph="1"/>
      <c r="AB215" s="16" ph="1"/>
      <c r="AC215" s="16" ph="1"/>
      <c r="AD215" s="16" ph="1"/>
      <c r="AE215" s="16" ph="1"/>
      <c r="AF215" s="16" ph="1"/>
      <c r="AG215" s="16" ph="1"/>
    </row>
    <row r="217" spans="27:33" ht="25.5">
      <c r="AA217" s="16" ph="1"/>
      <c r="AB217" s="16" ph="1"/>
      <c r="AC217" s="16" ph="1"/>
      <c r="AD217" s="16" ph="1"/>
      <c r="AE217" s="16" ph="1"/>
      <c r="AF217" s="16" ph="1"/>
      <c r="AG217" s="16" ph="1"/>
    </row>
    <row r="218" spans="27:33" ht="25.5">
      <c r="AA218" s="16" ph="1"/>
      <c r="AB218" s="16" ph="1"/>
      <c r="AC218" s="16" ph="1"/>
      <c r="AD218" s="16" ph="1"/>
      <c r="AE218" s="16" ph="1"/>
      <c r="AF218" s="16" ph="1"/>
      <c r="AG218" s="16" ph="1"/>
    </row>
    <row r="219" spans="27:33" ht="25.5">
      <c r="AA219" s="16" ph="1"/>
      <c r="AB219" s="16" ph="1"/>
      <c r="AC219" s="16" ph="1"/>
      <c r="AD219" s="16" ph="1"/>
      <c r="AE219" s="16" ph="1"/>
      <c r="AF219" s="16" ph="1"/>
      <c r="AG219" s="16" ph="1"/>
    </row>
    <row r="220" spans="27:33" ht="25.5">
      <c r="AA220" s="16" ph="1"/>
      <c r="AB220" s="16" ph="1"/>
      <c r="AC220" s="16" ph="1"/>
      <c r="AD220" s="16" ph="1"/>
      <c r="AE220" s="16" ph="1"/>
      <c r="AF220" s="16" ph="1"/>
      <c r="AG220" s="16" ph="1"/>
    </row>
    <row r="222" spans="27:33" ht="25.5">
      <c r="AA222" s="16" ph="1"/>
      <c r="AB222" s="16" ph="1"/>
      <c r="AC222" s="16" ph="1"/>
      <c r="AD222" s="16" ph="1"/>
      <c r="AE222" s="16" ph="1"/>
      <c r="AF222" s="16" ph="1"/>
      <c r="AG222" s="16" ph="1"/>
    </row>
    <row r="224" spans="27:33" ht="25.5">
      <c r="AA224" s="16" ph="1"/>
      <c r="AB224" s="16" ph="1"/>
      <c r="AC224" s="16" ph="1"/>
      <c r="AD224" s="16" ph="1"/>
      <c r="AE224" s="16" ph="1"/>
      <c r="AF224" s="16" ph="1"/>
      <c r="AG224" s="16" ph="1"/>
    </row>
    <row r="225" spans="27:33" ht="25.5">
      <c r="AA225" s="16" ph="1"/>
      <c r="AB225" s="16" ph="1"/>
      <c r="AC225" s="16" ph="1"/>
      <c r="AD225" s="16" ph="1"/>
      <c r="AE225" s="16" ph="1"/>
      <c r="AF225" s="16" ph="1"/>
      <c r="AG225" s="16" ph="1"/>
    </row>
    <row r="226" spans="27:33" ht="25.5">
      <c r="AA226" s="16" ph="1"/>
      <c r="AB226" s="16" ph="1"/>
      <c r="AC226" s="16" ph="1"/>
      <c r="AD226" s="16" ph="1"/>
      <c r="AE226" s="16" ph="1"/>
      <c r="AF226" s="16" ph="1"/>
      <c r="AG226" s="16" ph="1"/>
    </row>
    <row r="227" spans="27:33" ht="25.5">
      <c r="AA227" s="16" ph="1"/>
      <c r="AB227" s="16" ph="1"/>
      <c r="AC227" s="16" ph="1"/>
      <c r="AD227" s="16" ph="1"/>
      <c r="AE227" s="16" ph="1"/>
      <c r="AF227" s="16" ph="1"/>
      <c r="AG227" s="16" ph="1"/>
    </row>
    <row r="229" spans="27:33" ht="25.5">
      <c r="AA229" s="16" ph="1"/>
      <c r="AB229" s="16" ph="1"/>
      <c r="AC229" s="16" ph="1"/>
      <c r="AD229" s="16" ph="1"/>
      <c r="AE229" s="16" ph="1"/>
      <c r="AF229" s="16" ph="1"/>
      <c r="AG229" s="16" ph="1"/>
    </row>
    <row r="230" spans="27:33" ht="25.5">
      <c r="AA230" s="16" ph="1"/>
      <c r="AB230" s="16" ph="1"/>
      <c r="AC230" s="16" ph="1"/>
      <c r="AD230" s="16" ph="1"/>
      <c r="AE230" s="16" ph="1"/>
      <c r="AF230" s="16" ph="1"/>
      <c r="AG230" s="16" ph="1"/>
    </row>
    <row r="231" spans="27:33" ht="25.5">
      <c r="AA231" s="16" ph="1"/>
      <c r="AB231" s="16" ph="1"/>
      <c r="AC231" s="16" ph="1"/>
      <c r="AD231" s="16" ph="1"/>
      <c r="AE231" s="16" ph="1"/>
      <c r="AF231" s="16" ph="1"/>
      <c r="AG231" s="16" ph="1"/>
    </row>
    <row r="233" spans="27:33" ht="25.5">
      <c r="AA233" s="16" ph="1"/>
      <c r="AB233" s="16" ph="1"/>
      <c r="AC233" s="16" ph="1"/>
      <c r="AD233" s="16" ph="1"/>
      <c r="AE233" s="16" ph="1"/>
      <c r="AF233" s="16" ph="1"/>
      <c r="AG233" s="16" ph="1"/>
    </row>
    <row r="234" spans="27:33" ht="25.5">
      <c r="AA234" s="16" ph="1"/>
      <c r="AB234" s="16" ph="1"/>
      <c r="AC234" s="16" ph="1"/>
      <c r="AD234" s="16" ph="1"/>
      <c r="AE234" s="16" ph="1"/>
      <c r="AF234" s="16" ph="1"/>
      <c r="AG234" s="16" ph="1"/>
    </row>
    <row r="236" spans="27:33" ht="25.5">
      <c r="AA236" s="16" ph="1"/>
      <c r="AB236" s="16" ph="1"/>
      <c r="AC236" s="16" ph="1"/>
      <c r="AD236" s="16" ph="1"/>
      <c r="AE236" s="16" ph="1"/>
      <c r="AF236" s="16" ph="1"/>
      <c r="AG236" s="16" ph="1"/>
    </row>
    <row r="237" spans="27:33" ht="25.5">
      <c r="AA237" s="16" ph="1"/>
      <c r="AB237" s="16" ph="1"/>
      <c r="AC237" s="16" ph="1"/>
      <c r="AD237" s="16" ph="1"/>
      <c r="AE237" s="16" ph="1"/>
      <c r="AF237" s="16" ph="1"/>
      <c r="AG237" s="16" ph="1"/>
    </row>
    <row r="238" spans="27:33" ht="25.5">
      <c r="AA238" s="16" ph="1"/>
      <c r="AB238" s="16" ph="1"/>
      <c r="AC238" s="16" ph="1"/>
      <c r="AD238" s="16" ph="1"/>
      <c r="AE238" s="16" ph="1"/>
      <c r="AF238" s="16" ph="1"/>
      <c r="AG238" s="16" ph="1"/>
    </row>
    <row r="239" spans="27:33" ht="25.5">
      <c r="AA239" s="16" ph="1"/>
      <c r="AB239" s="16" ph="1"/>
      <c r="AC239" s="16" ph="1"/>
      <c r="AD239" s="16" ph="1"/>
      <c r="AE239" s="16" ph="1"/>
      <c r="AF239" s="16" ph="1"/>
      <c r="AG239" s="16" ph="1"/>
    </row>
    <row r="240" spans="27:33" ht="25.5">
      <c r="AA240" s="16" ph="1"/>
      <c r="AB240" s="16" ph="1"/>
      <c r="AC240" s="16" ph="1"/>
      <c r="AD240" s="16" ph="1"/>
      <c r="AE240" s="16" ph="1"/>
      <c r="AF240" s="16" ph="1"/>
      <c r="AG240" s="16" ph="1"/>
    </row>
    <row r="241" spans="27:33" ht="25.5">
      <c r="AA241" s="16" ph="1"/>
      <c r="AB241" s="16" ph="1"/>
      <c r="AC241" s="16" ph="1"/>
      <c r="AD241" s="16" ph="1"/>
      <c r="AE241" s="16" ph="1"/>
      <c r="AF241" s="16" ph="1"/>
      <c r="AG241" s="16" ph="1"/>
    </row>
    <row r="242" spans="27:33" ht="25.5">
      <c r="AA242" s="16" ph="1"/>
      <c r="AB242" s="16" ph="1"/>
      <c r="AC242" s="16" ph="1"/>
      <c r="AD242" s="16" ph="1"/>
      <c r="AE242" s="16" ph="1"/>
      <c r="AF242" s="16" ph="1"/>
      <c r="AG242" s="16" ph="1"/>
    </row>
    <row r="244" spans="27:33" ht="25.5">
      <c r="AA244" s="16" ph="1"/>
      <c r="AB244" s="16" ph="1"/>
      <c r="AC244" s="16" ph="1"/>
      <c r="AD244" s="16" ph="1"/>
      <c r="AE244" s="16" ph="1"/>
      <c r="AF244" s="16" ph="1"/>
      <c r="AG244" s="16" ph="1"/>
    </row>
    <row r="245" spans="27:33" ht="25.5">
      <c r="AA245" s="16" ph="1"/>
      <c r="AB245" s="16" ph="1"/>
      <c r="AC245" s="16" ph="1"/>
      <c r="AD245" s="16" ph="1"/>
      <c r="AE245" s="16" ph="1"/>
      <c r="AF245" s="16" ph="1"/>
      <c r="AG245" s="16" ph="1"/>
    </row>
    <row r="246" spans="27:33" ht="25.5">
      <c r="AA246" s="16" ph="1"/>
      <c r="AB246" s="16" ph="1"/>
      <c r="AC246" s="16" ph="1"/>
      <c r="AD246" s="16" ph="1"/>
      <c r="AE246" s="16" ph="1"/>
      <c r="AF246" s="16" ph="1"/>
      <c r="AG246" s="16" ph="1"/>
    </row>
    <row r="247" spans="27:33" ht="25.5">
      <c r="AA247" s="16" ph="1"/>
      <c r="AB247" s="16" ph="1"/>
      <c r="AC247" s="16" ph="1"/>
      <c r="AD247" s="16" ph="1"/>
      <c r="AE247" s="16" ph="1"/>
      <c r="AF247" s="16" ph="1"/>
      <c r="AG247" s="16" ph="1"/>
    </row>
    <row r="249" spans="27:33" ht="25.5">
      <c r="AA249" s="16" ph="1"/>
      <c r="AB249" s="16" ph="1"/>
      <c r="AC249" s="16" ph="1"/>
      <c r="AD249" s="16" ph="1"/>
      <c r="AE249" s="16" ph="1"/>
      <c r="AF249" s="16" ph="1"/>
      <c r="AG249" s="16" ph="1"/>
    </row>
    <row r="251" spans="27:33" ht="25.5">
      <c r="AA251" s="16" ph="1"/>
      <c r="AB251" s="16" ph="1"/>
      <c r="AC251" s="16" ph="1"/>
      <c r="AD251" s="16" ph="1"/>
      <c r="AE251" s="16" ph="1"/>
      <c r="AF251" s="16" ph="1"/>
      <c r="AG251" s="16" ph="1"/>
    </row>
    <row r="252" spans="27:33" ht="25.5">
      <c r="AA252" s="16" ph="1"/>
      <c r="AB252" s="16" ph="1"/>
      <c r="AC252" s="16" ph="1"/>
      <c r="AD252" s="16" ph="1"/>
      <c r="AE252" s="16" ph="1"/>
      <c r="AF252" s="16" ph="1"/>
      <c r="AG252" s="16" ph="1"/>
    </row>
    <row r="253" spans="27:33" ht="25.5">
      <c r="AA253" s="16" ph="1"/>
      <c r="AB253" s="16" ph="1"/>
      <c r="AC253" s="16" ph="1"/>
      <c r="AD253" s="16" ph="1"/>
      <c r="AE253" s="16" ph="1"/>
      <c r="AF253" s="16" ph="1"/>
      <c r="AG253" s="16" ph="1"/>
    </row>
    <row r="254" spans="27:33" ht="25.5">
      <c r="AA254" s="16" ph="1"/>
      <c r="AB254" s="16" ph="1"/>
      <c r="AC254" s="16" ph="1"/>
      <c r="AD254" s="16" ph="1"/>
      <c r="AE254" s="16" ph="1"/>
      <c r="AF254" s="16" ph="1"/>
      <c r="AG254" s="16" ph="1"/>
    </row>
    <row r="255" spans="27:33" ht="25.5">
      <c r="AA255" s="16" ph="1"/>
      <c r="AB255" s="16" ph="1"/>
      <c r="AC255" s="16" ph="1"/>
      <c r="AD255" s="16" ph="1"/>
      <c r="AE255" s="16" ph="1"/>
      <c r="AF255" s="16" ph="1"/>
      <c r="AG255" s="16" ph="1"/>
    </row>
    <row r="256" spans="27:33" ht="25.5">
      <c r="AA256" s="16" ph="1"/>
      <c r="AB256" s="16" ph="1"/>
      <c r="AC256" s="16" ph="1"/>
      <c r="AD256" s="16" ph="1"/>
      <c r="AE256" s="16" ph="1"/>
      <c r="AF256" s="16" ph="1"/>
      <c r="AG256" s="16" ph="1"/>
    </row>
    <row r="257" spans="27:33" ht="25.5">
      <c r="AA257" s="16" ph="1"/>
      <c r="AB257" s="16" ph="1"/>
      <c r="AC257" s="16" ph="1"/>
      <c r="AD257" s="16" ph="1"/>
      <c r="AE257" s="16" ph="1"/>
      <c r="AF257" s="16" ph="1"/>
      <c r="AG257" s="16" ph="1"/>
    </row>
    <row r="258" spans="27:33" ht="25.5">
      <c r="AA258" s="16" ph="1"/>
      <c r="AB258" s="16" ph="1"/>
      <c r="AC258" s="16" ph="1"/>
      <c r="AD258" s="16" ph="1"/>
      <c r="AE258" s="16" ph="1"/>
      <c r="AF258" s="16" ph="1"/>
      <c r="AG258" s="16" ph="1"/>
    </row>
    <row r="260" spans="27:33" ht="25.5">
      <c r="AA260" s="16" ph="1"/>
      <c r="AB260" s="16" ph="1"/>
      <c r="AC260" s="16" ph="1"/>
      <c r="AD260" s="16" ph="1"/>
      <c r="AE260" s="16" ph="1"/>
      <c r="AF260" s="16" ph="1"/>
      <c r="AG260" s="16" ph="1"/>
    </row>
    <row r="261" spans="27:33" ht="25.5">
      <c r="AA261" s="16" ph="1"/>
      <c r="AB261" s="16" ph="1"/>
      <c r="AC261" s="16" ph="1"/>
      <c r="AD261" s="16" ph="1"/>
      <c r="AE261" s="16" ph="1"/>
      <c r="AF261" s="16" ph="1"/>
      <c r="AG261" s="16" ph="1"/>
    </row>
    <row r="262" spans="27:33" ht="25.5">
      <c r="AA262" s="16" ph="1"/>
      <c r="AB262" s="16" ph="1"/>
      <c r="AC262" s="16" ph="1"/>
      <c r="AD262" s="16" ph="1"/>
      <c r="AE262" s="16" ph="1"/>
      <c r="AF262" s="16" ph="1"/>
      <c r="AG262" s="16" ph="1"/>
    </row>
    <row r="263" spans="27:33" ht="25.5">
      <c r="AA263" s="16" ph="1"/>
      <c r="AB263" s="16" ph="1"/>
      <c r="AC263" s="16" ph="1"/>
      <c r="AD263" s="16" ph="1"/>
      <c r="AE263" s="16" ph="1"/>
      <c r="AF263" s="16" ph="1"/>
      <c r="AG263" s="16" ph="1"/>
    </row>
    <row r="265" spans="27:33" ht="25.5">
      <c r="AA265" s="16" ph="1"/>
      <c r="AB265" s="16" ph="1"/>
      <c r="AC265" s="16" ph="1"/>
      <c r="AD265" s="16" ph="1"/>
      <c r="AE265" s="16" ph="1"/>
      <c r="AF265" s="16" ph="1"/>
      <c r="AG265" s="16" ph="1"/>
    </row>
    <row r="267" spans="27:33" ht="25.5">
      <c r="AA267" s="16" ph="1"/>
      <c r="AB267" s="16" ph="1"/>
      <c r="AC267" s="16" ph="1"/>
      <c r="AD267" s="16" ph="1"/>
      <c r="AE267" s="16" ph="1"/>
      <c r="AF267" s="16" ph="1"/>
      <c r="AG267" s="16" ph="1"/>
    </row>
    <row r="268" spans="27:33" ht="25.5">
      <c r="AA268" s="16" ph="1"/>
      <c r="AB268" s="16" ph="1"/>
      <c r="AC268" s="16" ph="1"/>
      <c r="AD268" s="16" ph="1"/>
      <c r="AE268" s="16" ph="1"/>
      <c r="AF268" s="16" ph="1"/>
      <c r="AG268" s="16" ph="1"/>
    </row>
    <row r="269" spans="27:33" ht="25.5">
      <c r="AA269" s="16" ph="1"/>
      <c r="AB269" s="16" ph="1"/>
      <c r="AC269" s="16" ph="1"/>
      <c r="AD269" s="16" ph="1"/>
      <c r="AE269" s="16" ph="1"/>
      <c r="AF269" s="16" ph="1"/>
      <c r="AG269" s="16" ph="1"/>
    </row>
    <row r="271" spans="27:33" ht="25.5">
      <c r="AA271" s="16" ph="1"/>
      <c r="AB271" s="16" ph="1"/>
      <c r="AC271" s="16" ph="1"/>
      <c r="AD271" s="16" ph="1"/>
      <c r="AE271" s="16" ph="1"/>
      <c r="AF271" s="16" ph="1"/>
      <c r="AG271" s="16" ph="1"/>
    </row>
    <row r="272" spans="27:33" ht="25.5">
      <c r="AA272" s="16" ph="1"/>
      <c r="AB272" s="16" ph="1"/>
      <c r="AC272" s="16" ph="1"/>
      <c r="AD272" s="16" ph="1"/>
      <c r="AE272" s="16" ph="1"/>
      <c r="AF272" s="16" ph="1"/>
      <c r="AG272" s="16" ph="1"/>
    </row>
    <row r="273" spans="27:33" ht="25.5">
      <c r="AA273" s="16" ph="1"/>
      <c r="AB273" s="16" ph="1"/>
      <c r="AC273" s="16" ph="1"/>
      <c r="AD273" s="16" ph="1"/>
      <c r="AE273" s="16" ph="1"/>
      <c r="AF273" s="16" ph="1"/>
      <c r="AG273" s="16" ph="1"/>
    </row>
    <row r="274" spans="27:33" ht="25.5">
      <c r="AA274" s="16" ph="1"/>
      <c r="AB274" s="16" ph="1"/>
      <c r="AC274" s="16" ph="1"/>
      <c r="AD274" s="16" ph="1"/>
      <c r="AE274" s="16" ph="1"/>
      <c r="AF274" s="16" ph="1"/>
      <c r="AG274" s="16" ph="1"/>
    </row>
    <row r="276" spans="27:33" ht="25.5">
      <c r="AA276" s="16" ph="1"/>
      <c r="AB276" s="16" ph="1"/>
      <c r="AC276" s="16" ph="1"/>
      <c r="AD276" s="16" ph="1"/>
      <c r="AE276" s="16" ph="1"/>
      <c r="AF276" s="16" ph="1"/>
      <c r="AG276" s="16" ph="1"/>
    </row>
    <row r="278" spans="27:33" ht="25.5">
      <c r="AA278" s="16" ph="1"/>
      <c r="AB278" s="16" ph="1"/>
      <c r="AC278" s="16" ph="1"/>
      <c r="AD278" s="16" ph="1"/>
      <c r="AE278" s="16" ph="1"/>
      <c r="AF278" s="16" ph="1"/>
      <c r="AG278" s="16" ph="1"/>
    </row>
    <row r="279" spans="27:33" ht="25.5">
      <c r="AA279" s="16" ph="1"/>
      <c r="AB279" s="16" ph="1"/>
      <c r="AC279" s="16" ph="1"/>
      <c r="AD279" s="16" ph="1"/>
      <c r="AE279" s="16" ph="1"/>
      <c r="AF279" s="16" ph="1"/>
      <c r="AG279" s="16" ph="1"/>
    </row>
    <row r="280" spans="27:33" ht="25.5">
      <c r="AA280" s="16" ph="1"/>
      <c r="AB280" s="16" ph="1"/>
      <c r="AC280" s="16" ph="1"/>
      <c r="AD280" s="16" ph="1"/>
      <c r="AE280" s="16" ph="1"/>
      <c r="AF280" s="16" ph="1"/>
      <c r="AG280" s="16" ph="1"/>
    </row>
    <row r="281" spans="27:33" ht="25.5">
      <c r="AA281" s="16" ph="1"/>
      <c r="AB281" s="16" ph="1"/>
      <c r="AC281" s="16" ph="1"/>
      <c r="AD281" s="16" ph="1"/>
      <c r="AE281" s="16" ph="1"/>
      <c r="AF281" s="16" ph="1"/>
      <c r="AG281" s="16" ph="1"/>
    </row>
    <row r="283" spans="27:33" ht="25.5">
      <c r="AA283" s="16" ph="1"/>
      <c r="AB283" s="16" ph="1"/>
      <c r="AC283" s="16" ph="1"/>
      <c r="AD283" s="16" ph="1"/>
      <c r="AE283" s="16" ph="1"/>
      <c r="AF283" s="16" ph="1"/>
      <c r="AG283" s="16" ph="1"/>
    </row>
    <row r="284" spans="27:33" ht="25.5">
      <c r="AA284" s="16" ph="1"/>
      <c r="AB284" s="16" ph="1"/>
      <c r="AC284" s="16" ph="1"/>
      <c r="AD284" s="16" ph="1"/>
      <c r="AE284" s="16" ph="1"/>
      <c r="AF284" s="16" ph="1"/>
      <c r="AG284" s="16" ph="1"/>
    </row>
    <row r="285" spans="27:33" ht="25.5">
      <c r="AA285" s="16" ph="1"/>
      <c r="AB285" s="16" ph="1"/>
      <c r="AC285" s="16" ph="1"/>
      <c r="AD285" s="16" ph="1"/>
      <c r="AE285" s="16" ph="1"/>
      <c r="AF285" s="16" ph="1"/>
      <c r="AG285" s="16" ph="1"/>
    </row>
    <row r="287" spans="27:33" ht="25.5">
      <c r="AA287" s="16" ph="1"/>
      <c r="AB287" s="16" ph="1"/>
      <c r="AC287" s="16" ph="1"/>
      <c r="AD287" s="16" ph="1"/>
      <c r="AE287" s="16" ph="1"/>
      <c r="AF287" s="16" ph="1"/>
      <c r="AG287" s="16" ph="1"/>
    </row>
    <row r="288" spans="27:33" ht="25.5">
      <c r="AA288" s="16" ph="1"/>
      <c r="AB288" s="16" ph="1"/>
      <c r="AC288" s="16" ph="1"/>
      <c r="AD288" s="16" ph="1"/>
      <c r="AE288" s="16" ph="1"/>
      <c r="AF288" s="16" ph="1"/>
      <c r="AG288" s="16" ph="1"/>
    </row>
    <row r="290" spans="27:33" ht="25.5">
      <c r="AA290" s="16" ph="1"/>
      <c r="AB290" s="16" ph="1"/>
      <c r="AC290" s="16" ph="1"/>
      <c r="AD290" s="16" ph="1"/>
      <c r="AE290" s="16" ph="1"/>
      <c r="AF290" s="16" ph="1"/>
      <c r="AG290" s="16" ph="1"/>
    </row>
    <row r="291" spans="27:33" ht="25.5">
      <c r="AA291" s="16" ph="1"/>
      <c r="AB291" s="16" ph="1"/>
      <c r="AC291" s="16" ph="1"/>
      <c r="AD291" s="16" ph="1"/>
      <c r="AE291" s="16" ph="1"/>
      <c r="AF291" s="16" ph="1"/>
      <c r="AG291" s="16" ph="1"/>
    </row>
    <row r="292" spans="27:33" ht="25.5">
      <c r="AA292" s="16" ph="1"/>
      <c r="AB292" s="16" ph="1"/>
      <c r="AC292" s="16" ph="1"/>
      <c r="AD292" s="16" ph="1"/>
      <c r="AE292" s="16" ph="1"/>
      <c r="AF292" s="16" ph="1"/>
      <c r="AG292" s="16" ph="1"/>
    </row>
    <row r="293" spans="27:33" ht="25.5">
      <c r="AA293" s="16" ph="1"/>
      <c r="AB293" s="16" ph="1"/>
      <c r="AC293" s="16" ph="1"/>
      <c r="AD293" s="16" ph="1"/>
      <c r="AE293" s="16" ph="1"/>
      <c r="AF293" s="16" ph="1"/>
      <c r="AG293" s="16" ph="1"/>
    </row>
    <row r="294" spans="27:33" ht="25.5">
      <c r="AA294" s="16" ph="1"/>
      <c r="AB294" s="16" ph="1"/>
      <c r="AC294" s="16" ph="1"/>
      <c r="AD294" s="16" ph="1"/>
      <c r="AE294" s="16" ph="1"/>
      <c r="AF294" s="16" ph="1"/>
      <c r="AG294" s="16" ph="1"/>
    </row>
    <row r="295" spans="27:33" ht="25.5">
      <c r="AA295" s="16" ph="1"/>
      <c r="AB295" s="16" ph="1"/>
      <c r="AC295" s="16" ph="1"/>
      <c r="AD295" s="16" ph="1"/>
      <c r="AE295" s="16" ph="1"/>
      <c r="AF295" s="16" ph="1"/>
      <c r="AG295" s="16" ph="1"/>
    </row>
    <row r="296" spans="27:33" ht="25.5">
      <c r="AA296" s="16" ph="1"/>
      <c r="AB296" s="16" ph="1"/>
      <c r="AC296" s="16" ph="1"/>
      <c r="AD296" s="16" ph="1"/>
      <c r="AE296" s="16" ph="1"/>
      <c r="AF296" s="16" ph="1"/>
      <c r="AG296" s="16" ph="1"/>
    </row>
    <row r="298" spans="27:33" ht="25.5">
      <c r="AA298" s="16" ph="1"/>
      <c r="AB298" s="16" ph="1"/>
      <c r="AC298" s="16" ph="1"/>
      <c r="AD298" s="16" ph="1"/>
      <c r="AE298" s="16" ph="1"/>
      <c r="AF298" s="16" ph="1"/>
      <c r="AG298" s="16" ph="1"/>
    </row>
    <row r="299" spans="27:33" ht="25.5">
      <c r="AA299" s="16" ph="1"/>
      <c r="AB299" s="16" ph="1"/>
      <c r="AC299" s="16" ph="1"/>
      <c r="AD299" s="16" ph="1"/>
      <c r="AE299" s="16" ph="1"/>
      <c r="AF299" s="16" ph="1"/>
      <c r="AG299" s="16" ph="1"/>
    </row>
    <row r="300" spans="27:33" ht="25.5">
      <c r="AA300" s="16" ph="1"/>
      <c r="AB300" s="16" ph="1"/>
      <c r="AC300" s="16" ph="1"/>
      <c r="AD300" s="16" ph="1"/>
      <c r="AE300" s="16" ph="1"/>
      <c r="AF300" s="16" ph="1"/>
      <c r="AG300" s="16" ph="1"/>
    </row>
    <row r="301" spans="27:33" ht="25.5">
      <c r="AA301" s="16" ph="1"/>
      <c r="AB301" s="16" ph="1"/>
      <c r="AC301" s="16" ph="1"/>
      <c r="AD301" s="16" ph="1"/>
      <c r="AE301" s="16" ph="1"/>
      <c r="AF301" s="16" ph="1"/>
      <c r="AG301" s="16" ph="1"/>
    </row>
    <row r="303" spans="27:33" ht="25.5">
      <c r="AA303" s="16" ph="1"/>
      <c r="AB303" s="16" ph="1"/>
      <c r="AC303" s="16" ph="1"/>
      <c r="AD303" s="16" ph="1"/>
      <c r="AE303" s="16" ph="1"/>
      <c r="AF303" s="16" ph="1"/>
      <c r="AG303" s="16" ph="1"/>
    </row>
    <row r="305" spans="27:33" ht="25.5">
      <c r="AA305" s="16" ph="1"/>
      <c r="AB305" s="16" ph="1"/>
      <c r="AC305" s="16" ph="1"/>
      <c r="AD305" s="16" ph="1"/>
      <c r="AE305" s="16" ph="1"/>
      <c r="AF305" s="16" ph="1"/>
      <c r="AG305" s="16" ph="1"/>
    </row>
    <row r="306" spans="27:33" ht="25.5">
      <c r="AA306" s="16" ph="1"/>
      <c r="AB306" s="16" ph="1"/>
      <c r="AC306" s="16" ph="1"/>
      <c r="AD306" s="16" ph="1"/>
      <c r="AE306" s="16" ph="1"/>
      <c r="AF306" s="16" ph="1"/>
      <c r="AG306" s="16" ph="1"/>
    </row>
    <row r="307" spans="27:33" ht="25.5">
      <c r="AA307" s="16" ph="1"/>
      <c r="AB307" s="16" ph="1"/>
      <c r="AC307" s="16" ph="1"/>
      <c r="AD307" s="16" ph="1"/>
      <c r="AE307" s="16" ph="1"/>
      <c r="AF307" s="16" ph="1"/>
      <c r="AG307" s="16" ph="1"/>
    </row>
    <row r="308" spans="27:33" ht="25.5">
      <c r="AA308" s="16" ph="1"/>
      <c r="AB308" s="16" ph="1"/>
      <c r="AC308" s="16" ph="1"/>
      <c r="AD308" s="16" ph="1"/>
      <c r="AE308" s="16" ph="1"/>
      <c r="AF308" s="16" ph="1"/>
      <c r="AG308" s="16" ph="1"/>
    </row>
    <row r="310" spans="27:33" ht="25.5">
      <c r="AA310" s="16" ph="1"/>
      <c r="AB310" s="16" ph="1"/>
      <c r="AC310" s="16" ph="1"/>
      <c r="AD310" s="16" ph="1"/>
      <c r="AE310" s="16" ph="1"/>
      <c r="AF310" s="16" ph="1"/>
      <c r="AG310" s="16" ph="1"/>
    </row>
    <row r="311" spans="27:33" ht="25.5">
      <c r="AA311" s="16" ph="1"/>
      <c r="AB311" s="16" ph="1"/>
      <c r="AC311" s="16" ph="1"/>
      <c r="AD311" s="16" ph="1"/>
      <c r="AE311" s="16" ph="1"/>
      <c r="AF311" s="16" ph="1"/>
      <c r="AG311" s="16" ph="1"/>
    </row>
    <row r="312" spans="27:33" ht="25.5">
      <c r="AA312" s="16" ph="1"/>
      <c r="AB312" s="16" ph="1"/>
      <c r="AC312" s="16" ph="1"/>
      <c r="AD312" s="16" ph="1"/>
      <c r="AE312" s="16" ph="1"/>
      <c r="AF312" s="16" ph="1"/>
      <c r="AG312" s="16" ph="1"/>
    </row>
    <row r="314" spans="27:33" ht="25.5">
      <c r="AA314" s="16" ph="1"/>
      <c r="AB314" s="16" ph="1"/>
      <c r="AC314" s="16" ph="1"/>
      <c r="AD314" s="16" ph="1"/>
      <c r="AE314" s="16" ph="1"/>
      <c r="AF314" s="16" ph="1"/>
      <c r="AG314" s="16" ph="1"/>
    </row>
    <row r="315" spans="27:33" ht="25.5">
      <c r="AA315" s="16" ph="1"/>
      <c r="AB315" s="16" ph="1"/>
      <c r="AC315" s="16" ph="1"/>
      <c r="AD315" s="16" ph="1"/>
      <c r="AE315" s="16" ph="1"/>
      <c r="AF315" s="16" ph="1"/>
      <c r="AG315" s="16" ph="1"/>
    </row>
    <row r="317" spans="27:33" ht="25.5">
      <c r="AA317" s="16" ph="1"/>
      <c r="AB317" s="16" ph="1"/>
      <c r="AC317" s="16" ph="1"/>
      <c r="AD317" s="16" ph="1"/>
      <c r="AE317" s="16" ph="1"/>
      <c r="AF317" s="16" ph="1"/>
      <c r="AG317" s="16" ph="1"/>
    </row>
    <row r="318" spans="27:33" ht="25.5">
      <c r="AA318" s="16" ph="1"/>
      <c r="AB318" s="16" ph="1"/>
      <c r="AC318" s="16" ph="1"/>
      <c r="AD318" s="16" ph="1"/>
      <c r="AE318" s="16" ph="1"/>
      <c r="AF318" s="16" ph="1"/>
      <c r="AG318" s="16" ph="1"/>
    </row>
    <row r="319" spans="27:33" ht="25.5">
      <c r="AA319" s="16" ph="1"/>
      <c r="AB319" s="16" ph="1"/>
      <c r="AC319" s="16" ph="1"/>
      <c r="AD319" s="16" ph="1"/>
      <c r="AE319" s="16" ph="1"/>
      <c r="AF319" s="16" ph="1"/>
      <c r="AG319" s="16" ph="1"/>
    </row>
    <row r="320" spans="27:33" ht="25.5">
      <c r="AA320" s="16" ph="1"/>
      <c r="AB320" s="16" ph="1"/>
      <c r="AC320" s="16" ph="1"/>
      <c r="AD320" s="16" ph="1"/>
      <c r="AE320" s="16" ph="1"/>
      <c r="AF320" s="16" ph="1"/>
      <c r="AG320" s="16" ph="1"/>
    </row>
    <row r="321" spans="27:33" ht="25.5">
      <c r="AA321" s="16" ph="1"/>
      <c r="AB321" s="16" ph="1"/>
      <c r="AC321" s="16" ph="1"/>
      <c r="AD321" s="16" ph="1"/>
      <c r="AE321" s="16" ph="1"/>
      <c r="AF321" s="16" ph="1"/>
      <c r="AG321" s="16" ph="1"/>
    </row>
    <row r="322" spans="27:33" ht="25.5">
      <c r="AA322" s="16" ph="1"/>
      <c r="AB322" s="16" ph="1"/>
      <c r="AC322" s="16" ph="1"/>
      <c r="AD322" s="16" ph="1"/>
      <c r="AE322" s="16" ph="1"/>
      <c r="AF322" s="16" ph="1"/>
      <c r="AG322" s="16" ph="1"/>
    </row>
    <row r="323" spans="27:33" ht="25.5">
      <c r="AA323" s="16" ph="1"/>
      <c r="AB323" s="16" ph="1"/>
      <c r="AC323" s="16" ph="1"/>
      <c r="AD323" s="16" ph="1"/>
      <c r="AE323" s="16" ph="1"/>
      <c r="AF323" s="16" ph="1"/>
      <c r="AG323" s="16" ph="1"/>
    </row>
    <row r="325" spans="27:33" ht="25.5">
      <c r="AA325" s="16" ph="1"/>
      <c r="AB325" s="16" ph="1"/>
      <c r="AC325" s="16" ph="1"/>
      <c r="AD325" s="16" ph="1"/>
      <c r="AE325" s="16" ph="1"/>
      <c r="AF325" s="16" ph="1"/>
      <c r="AG325" s="16" ph="1"/>
    </row>
    <row r="326" spans="27:33" ht="25.5">
      <c r="AA326" s="16" ph="1"/>
      <c r="AB326" s="16" ph="1"/>
      <c r="AC326" s="16" ph="1"/>
      <c r="AD326" s="16" ph="1"/>
      <c r="AE326" s="16" ph="1"/>
      <c r="AF326" s="16" ph="1"/>
      <c r="AG326" s="16" ph="1"/>
    </row>
    <row r="327" spans="27:33" ht="25.5">
      <c r="AA327" s="16" ph="1"/>
      <c r="AB327" s="16" ph="1"/>
      <c r="AC327" s="16" ph="1"/>
      <c r="AD327" s="16" ph="1"/>
      <c r="AE327" s="16" ph="1"/>
      <c r="AF327" s="16" ph="1"/>
      <c r="AG327" s="16" ph="1"/>
    </row>
    <row r="328" spans="27:33" ht="25.5">
      <c r="AA328" s="16" ph="1"/>
      <c r="AB328" s="16" ph="1"/>
      <c r="AC328" s="16" ph="1"/>
      <c r="AD328" s="16" ph="1"/>
      <c r="AE328" s="16" ph="1"/>
      <c r="AF328" s="16" ph="1"/>
      <c r="AG328" s="16" ph="1"/>
    </row>
    <row r="330" spans="27:33" ht="25.5">
      <c r="AA330" s="16" ph="1"/>
      <c r="AB330" s="16" ph="1"/>
      <c r="AC330" s="16" ph="1"/>
      <c r="AD330" s="16" ph="1"/>
      <c r="AE330" s="16" ph="1"/>
      <c r="AF330" s="16" ph="1"/>
      <c r="AG330" s="16" ph="1"/>
    </row>
    <row r="332" spans="27:33" ht="25.5">
      <c r="AA332" s="16" ph="1"/>
      <c r="AB332" s="16" ph="1"/>
      <c r="AC332" s="16" ph="1"/>
      <c r="AD332" s="16" ph="1"/>
      <c r="AE332" s="16" ph="1"/>
      <c r="AF332" s="16" ph="1"/>
      <c r="AG332" s="16" ph="1"/>
    </row>
    <row r="333" spans="27:33" ht="25.5">
      <c r="AA333" s="16" ph="1"/>
      <c r="AB333" s="16" ph="1"/>
      <c r="AC333" s="16" ph="1"/>
      <c r="AD333" s="16" ph="1"/>
      <c r="AE333" s="16" ph="1"/>
      <c r="AF333" s="16" ph="1"/>
      <c r="AG333" s="16" ph="1"/>
    </row>
    <row r="334" spans="27:33" ht="25.5">
      <c r="AA334" s="16" ph="1"/>
      <c r="AB334" s="16" ph="1"/>
      <c r="AC334" s="16" ph="1"/>
      <c r="AD334" s="16" ph="1"/>
      <c r="AE334" s="16" ph="1"/>
      <c r="AF334" s="16" ph="1"/>
      <c r="AG334" s="16" ph="1"/>
    </row>
    <row r="335" spans="27:33" ht="25.5">
      <c r="AA335" s="16" ph="1"/>
      <c r="AB335" s="16" ph="1"/>
      <c r="AC335" s="16" ph="1"/>
      <c r="AD335" s="16" ph="1"/>
      <c r="AE335" s="16" ph="1"/>
      <c r="AF335" s="16" ph="1"/>
      <c r="AG335" s="16" ph="1"/>
    </row>
    <row r="336" spans="27:33" ht="25.5">
      <c r="AA336" s="16" ph="1"/>
      <c r="AB336" s="16" ph="1"/>
      <c r="AC336" s="16" ph="1"/>
      <c r="AD336" s="16" ph="1"/>
      <c r="AE336" s="16" ph="1"/>
      <c r="AF336" s="16" ph="1"/>
      <c r="AG336" s="16" ph="1"/>
    </row>
    <row r="337" spans="27:33" ht="25.5">
      <c r="AA337" s="16" ph="1"/>
      <c r="AB337" s="16" ph="1"/>
      <c r="AC337" s="16" ph="1"/>
      <c r="AD337" s="16" ph="1"/>
      <c r="AE337" s="16" ph="1"/>
      <c r="AF337" s="16" ph="1"/>
      <c r="AG337" s="16" ph="1"/>
    </row>
    <row r="338" spans="27:33" ht="25.5">
      <c r="AA338" s="16" ph="1"/>
      <c r="AB338" s="16" ph="1"/>
      <c r="AC338" s="16" ph="1"/>
      <c r="AD338" s="16" ph="1"/>
      <c r="AE338" s="16" ph="1"/>
      <c r="AF338" s="16" ph="1"/>
      <c r="AG338" s="16" ph="1"/>
    </row>
    <row r="340" spans="27:33" ht="25.5">
      <c r="AA340" s="16" ph="1"/>
      <c r="AB340" s="16" ph="1"/>
      <c r="AC340" s="16" ph="1"/>
      <c r="AD340" s="16" ph="1"/>
      <c r="AE340" s="16" ph="1"/>
      <c r="AF340" s="16" ph="1"/>
      <c r="AG340" s="16" ph="1"/>
    </row>
    <row r="341" spans="27:33" ht="25.5">
      <c r="AA341" s="16" ph="1"/>
      <c r="AB341" s="16" ph="1"/>
      <c r="AC341" s="16" ph="1"/>
      <c r="AD341" s="16" ph="1"/>
      <c r="AE341" s="16" ph="1"/>
      <c r="AF341" s="16" ph="1"/>
      <c r="AG341" s="16" ph="1"/>
    </row>
    <row r="342" spans="27:33" ht="25.5">
      <c r="AA342" s="16" ph="1"/>
      <c r="AB342" s="16" ph="1"/>
      <c r="AC342" s="16" ph="1"/>
      <c r="AD342" s="16" ph="1"/>
      <c r="AE342" s="16" ph="1"/>
      <c r="AF342" s="16" ph="1"/>
      <c r="AG342" s="16" ph="1"/>
    </row>
    <row r="344" spans="27:33" ht="25.5">
      <c r="AA344" s="16" ph="1"/>
      <c r="AB344" s="16" ph="1"/>
      <c r="AC344" s="16" ph="1"/>
      <c r="AD344" s="16" ph="1"/>
      <c r="AE344" s="16" ph="1"/>
      <c r="AF344" s="16" ph="1"/>
      <c r="AG344" s="16" ph="1"/>
    </row>
    <row r="345" spans="27:33" ht="25.5">
      <c r="AA345" s="16" ph="1"/>
      <c r="AB345" s="16" ph="1"/>
      <c r="AC345" s="16" ph="1"/>
      <c r="AD345" s="16" ph="1"/>
      <c r="AE345" s="16" ph="1"/>
      <c r="AF345" s="16" ph="1"/>
      <c r="AG345" s="16" ph="1"/>
    </row>
    <row r="347" spans="27:33" ht="25.5">
      <c r="AA347" s="16" ph="1"/>
      <c r="AB347" s="16" ph="1"/>
      <c r="AC347" s="16" ph="1"/>
      <c r="AD347" s="16" ph="1"/>
      <c r="AE347" s="16" ph="1"/>
      <c r="AF347" s="16" ph="1"/>
      <c r="AG347" s="16" ph="1"/>
    </row>
    <row r="348" spans="27:33" ht="25.5">
      <c r="AA348" s="16" ph="1"/>
      <c r="AB348" s="16" ph="1"/>
      <c r="AC348" s="16" ph="1"/>
      <c r="AD348" s="16" ph="1"/>
      <c r="AE348" s="16" ph="1"/>
      <c r="AF348" s="16" ph="1"/>
      <c r="AG348" s="16" ph="1"/>
    </row>
    <row r="349" spans="27:33" ht="25.5">
      <c r="AA349" s="16" ph="1"/>
      <c r="AB349" s="16" ph="1"/>
      <c r="AC349" s="16" ph="1"/>
      <c r="AD349" s="16" ph="1"/>
      <c r="AE349" s="16" ph="1"/>
      <c r="AF349" s="16" ph="1"/>
      <c r="AG349" s="16" ph="1"/>
    </row>
    <row r="350" spans="27:33" ht="25.5">
      <c r="AA350" s="16" ph="1"/>
      <c r="AB350" s="16" ph="1"/>
      <c r="AC350" s="16" ph="1"/>
      <c r="AD350" s="16" ph="1"/>
      <c r="AE350" s="16" ph="1"/>
      <c r="AF350" s="16" ph="1"/>
      <c r="AG350" s="16" ph="1"/>
    </row>
    <row r="351" spans="27:33" ht="25.5">
      <c r="AA351" s="16" ph="1"/>
      <c r="AB351" s="16" ph="1"/>
      <c r="AC351" s="16" ph="1"/>
      <c r="AD351" s="16" ph="1"/>
      <c r="AE351" s="16" ph="1"/>
      <c r="AF351" s="16" ph="1"/>
      <c r="AG351" s="16" ph="1"/>
    </row>
    <row r="352" spans="27:33" ht="25.5">
      <c r="AA352" s="16" ph="1"/>
      <c r="AB352" s="16" ph="1"/>
      <c r="AC352" s="16" ph="1"/>
      <c r="AD352" s="16" ph="1"/>
      <c r="AE352" s="16" ph="1"/>
      <c r="AF352" s="16" ph="1"/>
      <c r="AG352" s="16" ph="1"/>
    </row>
    <row r="353" spans="27:33" ht="25.5">
      <c r="AA353" s="16" ph="1"/>
      <c r="AB353" s="16" ph="1"/>
      <c r="AC353" s="16" ph="1"/>
      <c r="AD353" s="16" ph="1"/>
      <c r="AE353" s="16" ph="1"/>
      <c r="AF353" s="16" ph="1"/>
      <c r="AG353" s="16" ph="1"/>
    </row>
    <row r="355" spans="27:33" ht="25.5">
      <c r="AA355" s="16" ph="1"/>
      <c r="AB355" s="16" ph="1"/>
      <c r="AC355" s="16" ph="1"/>
      <c r="AD355" s="16" ph="1"/>
      <c r="AE355" s="16" ph="1"/>
      <c r="AF355" s="16" ph="1"/>
      <c r="AG355" s="16" ph="1"/>
    </row>
    <row r="356" spans="27:33" ht="25.5">
      <c r="AA356" s="16" ph="1"/>
      <c r="AB356" s="16" ph="1"/>
      <c r="AC356" s="16" ph="1"/>
      <c r="AD356" s="16" ph="1"/>
      <c r="AE356" s="16" ph="1"/>
      <c r="AF356" s="16" ph="1"/>
      <c r="AG356" s="16" ph="1"/>
    </row>
    <row r="357" spans="27:33" ht="25.5">
      <c r="AA357" s="16" ph="1"/>
      <c r="AB357" s="16" ph="1"/>
      <c r="AC357" s="16" ph="1"/>
      <c r="AD357" s="16" ph="1"/>
      <c r="AE357" s="16" ph="1"/>
      <c r="AF357" s="16" ph="1"/>
      <c r="AG357" s="16" ph="1"/>
    </row>
    <row r="358" spans="27:33" ht="25.5">
      <c r="AA358" s="16" ph="1"/>
      <c r="AB358" s="16" ph="1"/>
      <c r="AC358" s="16" ph="1"/>
      <c r="AD358" s="16" ph="1"/>
      <c r="AE358" s="16" ph="1"/>
      <c r="AF358" s="16" ph="1"/>
      <c r="AG358" s="16" ph="1"/>
    </row>
    <row r="360" spans="27:33" ht="25.5">
      <c r="AA360" s="16" ph="1"/>
      <c r="AB360" s="16" ph="1"/>
      <c r="AC360" s="16" ph="1"/>
      <c r="AD360" s="16" ph="1"/>
      <c r="AE360" s="16" ph="1"/>
      <c r="AF360" s="16" ph="1"/>
      <c r="AG360" s="16" ph="1"/>
    </row>
    <row r="362" spans="27:33" ht="25.5">
      <c r="AA362" s="16" ph="1"/>
      <c r="AB362" s="16" ph="1"/>
      <c r="AC362" s="16" ph="1"/>
      <c r="AD362" s="16" ph="1"/>
      <c r="AE362" s="16" ph="1"/>
      <c r="AF362" s="16" ph="1"/>
      <c r="AG362" s="16" ph="1"/>
    </row>
    <row r="363" spans="27:33" ht="25.5">
      <c r="AA363" s="16" ph="1"/>
      <c r="AB363" s="16" ph="1"/>
      <c r="AC363" s="16" ph="1"/>
      <c r="AD363" s="16" ph="1"/>
      <c r="AE363" s="16" ph="1"/>
      <c r="AF363" s="16" ph="1"/>
      <c r="AG363" s="16" ph="1"/>
    </row>
    <row r="364" spans="27:33" ht="25.5">
      <c r="AA364" s="16" ph="1"/>
      <c r="AB364" s="16" ph="1"/>
      <c r="AC364" s="16" ph="1"/>
      <c r="AD364" s="16" ph="1"/>
      <c r="AE364" s="16" ph="1"/>
      <c r="AF364" s="16" ph="1"/>
      <c r="AG364" s="16" ph="1"/>
    </row>
    <row r="365" spans="27:33" ht="25.5">
      <c r="AA365" s="16" ph="1"/>
      <c r="AB365" s="16" ph="1"/>
      <c r="AC365" s="16" ph="1"/>
      <c r="AD365" s="16" ph="1"/>
      <c r="AE365" s="16" ph="1"/>
      <c r="AF365" s="16" ph="1"/>
      <c r="AG365" s="16" ph="1"/>
    </row>
    <row r="366" spans="27:33" ht="25.5">
      <c r="AA366" s="16" ph="1"/>
      <c r="AB366" s="16" ph="1"/>
      <c r="AC366" s="16" ph="1"/>
      <c r="AD366" s="16" ph="1"/>
      <c r="AE366" s="16" ph="1"/>
      <c r="AF366" s="16" ph="1"/>
      <c r="AG366" s="16" ph="1"/>
    </row>
    <row r="367" spans="27:33" ht="25.5">
      <c r="AA367" s="16" ph="1"/>
      <c r="AB367" s="16" ph="1"/>
      <c r="AC367" s="16" ph="1"/>
      <c r="AD367" s="16" ph="1"/>
      <c r="AE367" s="16" ph="1"/>
      <c r="AF367" s="16" ph="1"/>
      <c r="AG367" s="16" ph="1"/>
    </row>
    <row r="368" spans="27:33" ht="25.5">
      <c r="AA368" s="16" ph="1"/>
      <c r="AB368" s="16" ph="1"/>
      <c r="AC368" s="16" ph="1"/>
      <c r="AD368" s="16" ph="1"/>
      <c r="AE368" s="16" ph="1"/>
      <c r="AF368" s="16" ph="1"/>
      <c r="AG368" s="16" ph="1"/>
    </row>
    <row r="370" spans="27:33" ht="25.5">
      <c r="AA370" s="16" ph="1"/>
      <c r="AB370" s="16" ph="1"/>
      <c r="AC370" s="16" ph="1"/>
      <c r="AD370" s="16" ph="1"/>
      <c r="AE370" s="16" ph="1"/>
      <c r="AF370" s="16" ph="1"/>
      <c r="AG370" s="16" ph="1"/>
    </row>
    <row r="372" spans="27:33" ht="25.5">
      <c r="AA372" s="16" ph="1"/>
      <c r="AB372" s="16" ph="1"/>
      <c r="AC372" s="16" ph="1"/>
      <c r="AD372" s="16" ph="1"/>
      <c r="AE372" s="16" ph="1"/>
      <c r="AF372" s="16" ph="1"/>
      <c r="AG372" s="16" ph="1"/>
    </row>
    <row r="373" spans="27:33" ht="25.5">
      <c r="AA373" s="16" ph="1"/>
      <c r="AB373" s="16" ph="1"/>
      <c r="AC373" s="16" ph="1"/>
      <c r="AD373" s="16" ph="1"/>
      <c r="AE373" s="16" ph="1"/>
      <c r="AF373" s="16" ph="1"/>
      <c r="AG373" s="16" ph="1"/>
    </row>
    <row r="374" spans="27:33" ht="25.5">
      <c r="AA374" s="16" ph="1"/>
      <c r="AB374" s="16" ph="1"/>
      <c r="AC374" s="16" ph="1"/>
      <c r="AD374" s="16" ph="1"/>
      <c r="AE374" s="16" ph="1"/>
      <c r="AF374" s="16" ph="1"/>
      <c r="AG374" s="16" ph="1"/>
    </row>
    <row r="375" spans="27:33" ht="25.5">
      <c r="AA375" s="16" ph="1"/>
      <c r="AB375" s="16" ph="1"/>
      <c r="AC375" s="16" ph="1"/>
      <c r="AD375" s="16" ph="1"/>
      <c r="AE375" s="16" ph="1"/>
      <c r="AF375" s="16" ph="1"/>
      <c r="AG375" s="16" ph="1"/>
    </row>
    <row r="377" spans="27:33" ht="25.5">
      <c r="AA377" s="16" ph="1"/>
      <c r="AB377" s="16" ph="1"/>
      <c r="AC377" s="16" ph="1"/>
      <c r="AD377" s="16" ph="1"/>
      <c r="AE377" s="16" ph="1"/>
      <c r="AF377" s="16" ph="1"/>
      <c r="AG377" s="16" ph="1"/>
    </row>
    <row r="378" spans="27:33" ht="25.5">
      <c r="AA378" s="16" ph="1"/>
      <c r="AB378" s="16" ph="1"/>
      <c r="AC378" s="16" ph="1"/>
      <c r="AD378" s="16" ph="1"/>
      <c r="AE378" s="16" ph="1"/>
      <c r="AF378" s="16" ph="1"/>
      <c r="AG378" s="16" ph="1"/>
    </row>
    <row r="379" spans="27:33" ht="25.5">
      <c r="AA379" s="16" ph="1"/>
      <c r="AB379" s="16" ph="1"/>
      <c r="AC379" s="16" ph="1"/>
      <c r="AD379" s="16" ph="1"/>
      <c r="AE379" s="16" ph="1"/>
      <c r="AF379" s="16" ph="1"/>
      <c r="AG379" s="16" ph="1"/>
    </row>
    <row r="380" spans="27:33" ht="25.5">
      <c r="AA380" s="16" ph="1"/>
      <c r="AB380" s="16" ph="1"/>
      <c r="AC380" s="16" ph="1"/>
      <c r="AD380" s="16" ph="1"/>
      <c r="AE380" s="16" ph="1"/>
      <c r="AF380" s="16" ph="1"/>
      <c r="AG380" s="16" ph="1"/>
    </row>
    <row r="381" spans="27:33" ht="25.5">
      <c r="AA381" s="16" ph="1"/>
      <c r="AB381" s="16" ph="1"/>
      <c r="AC381" s="16" ph="1"/>
      <c r="AD381" s="16" ph="1"/>
      <c r="AE381" s="16" ph="1"/>
      <c r="AF381" s="16" ph="1"/>
      <c r="AG381" s="16" ph="1"/>
    </row>
    <row r="383" spans="27:33" ht="25.5">
      <c r="AA383" s="16" ph="1"/>
      <c r="AB383" s="16" ph="1"/>
      <c r="AC383" s="16" ph="1"/>
      <c r="AD383" s="16" ph="1"/>
      <c r="AE383" s="16" ph="1"/>
      <c r="AF383" s="16" ph="1"/>
      <c r="AG383" s="16" ph="1"/>
    </row>
    <row r="384" spans="27:33" ht="25.5">
      <c r="AA384" s="16" ph="1"/>
      <c r="AB384" s="16" ph="1"/>
      <c r="AC384" s="16" ph="1"/>
      <c r="AD384" s="16" ph="1"/>
      <c r="AE384" s="16" ph="1"/>
      <c r="AF384" s="16" ph="1"/>
      <c r="AG384" s="16" ph="1"/>
    </row>
    <row r="386" spans="27:33" ht="25.5">
      <c r="AA386" s="16" ph="1"/>
      <c r="AB386" s="16" ph="1"/>
      <c r="AC386" s="16" ph="1"/>
      <c r="AD386" s="16" ph="1"/>
      <c r="AE386" s="16" ph="1"/>
      <c r="AF386" s="16" ph="1"/>
      <c r="AG386" s="16" ph="1"/>
    </row>
    <row r="388" spans="27:33" ht="25.5">
      <c r="AA388" s="16" ph="1"/>
      <c r="AB388" s="16" ph="1"/>
      <c r="AC388" s="16" ph="1"/>
      <c r="AD388" s="16" ph="1"/>
      <c r="AE388" s="16" ph="1"/>
      <c r="AF388" s="16" ph="1"/>
      <c r="AG388" s="16" ph="1"/>
    </row>
    <row r="389" spans="27:33" ht="25.5">
      <c r="AA389" s="16" ph="1"/>
      <c r="AB389" s="16" ph="1"/>
      <c r="AC389" s="16" ph="1"/>
      <c r="AD389" s="16" ph="1"/>
      <c r="AE389" s="16" ph="1"/>
      <c r="AF389" s="16" ph="1"/>
      <c r="AG389" s="16" ph="1"/>
    </row>
    <row r="390" spans="27:33" ht="25.5">
      <c r="AA390" s="16" ph="1"/>
      <c r="AB390" s="16" ph="1"/>
      <c r="AC390" s="16" ph="1"/>
      <c r="AD390" s="16" ph="1"/>
      <c r="AE390" s="16" ph="1"/>
      <c r="AF390" s="16" ph="1"/>
      <c r="AG390" s="16" ph="1"/>
    </row>
    <row r="391" spans="27:33" ht="25.5">
      <c r="AA391" s="16" ph="1"/>
      <c r="AB391" s="16" ph="1"/>
      <c r="AC391" s="16" ph="1"/>
      <c r="AD391" s="16" ph="1"/>
      <c r="AE391" s="16" ph="1"/>
      <c r="AF391" s="16" ph="1"/>
      <c r="AG391" s="16" ph="1"/>
    </row>
    <row r="392" spans="27:33" ht="25.5">
      <c r="AA392" s="16" ph="1"/>
      <c r="AB392" s="16" ph="1"/>
      <c r="AC392" s="16" ph="1"/>
      <c r="AD392" s="16" ph="1"/>
      <c r="AE392" s="16" ph="1"/>
      <c r="AF392" s="16" ph="1"/>
      <c r="AG392" s="16" ph="1"/>
    </row>
    <row r="393" spans="27:33" ht="25.5">
      <c r="AA393" s="16" ph="1"/>
      <c r="AB393" s="16" ph="1"/>
      <c r="AC393" s="16" ph="1"/>
      <c r="AD393" s="16" ph="1"/>
      <c r="AE393" s="16" ph="1"/>
      <c r="AF393" s="16" ph="1"/>
      <c r="AG393" s="16" ph="1"/>
    </row>
    <row r="395" spans="27:33" ht="25.5">
      <c r="AA395" s="16" ph="1"/>
      <c r="AB395" s="16" ph="1"/>
      <c r="AC395" s="16" ph="1"/>
      <c r="AD395" s="16" ph="1"/>
      <c r="AE395" s="16" ph="1"/>
      <c r="AF395" s="16" ph="1"/>
      <c r="AG395" s="16" ph="1"/>
    </row>
  </sheetData>
  <sheetProtection sheet="1" selectLockedCells="1" selectUnlockedCells="1"/>
  <protectedRanges>
    <protectedRange sqref="D53:AG62" name="範囲2"/>
  </protectedRanges>
  <mergeCells count="514">
    <mergeCell ref="B59:C59"/>
    <mergeCell ref="D59:H59"/>
    <mergeCell ref="I59:L59"/>
    <mergeCell ref="M59:T59"/>
    <mergeCell ref="U59:Y59"/>
    <mergeCell ref="Z59:AG59"/>
    <mergeCell ref="B62:C62"/>
    <mergeCell ref="D62:H62"/>
    <mergeCell ref="I62:L62"/>
    <mergeCell ref="M62:T62"/>
    <mergeCell ref="U62:Y62"/>
    <mergeCell ref="Z62:AG62"/>
    <mergeCell ref="B60:C60"/>
    <mergeCell ref="D60:H60"/>
    <mergeCell ref="I60:L60"/>
    <mergeCell ref="M60:T60"/>
    <mergeCell ref="U60:Y60"/>
    <mergeCell ref="Z60:AG60"/>
    <mergeCell ref="B61:C61"/>
    <mergeCell ref="D61:H61"/>
    <mergeCell ref="I61:L61"/>
    <mergeCell ref="M61:T61"/>
    <mergeCell ref="U61:Y61"/>
    <mergeCell ref="Z61:AG61"/>
    <mergeCell ref="B57:C57"/>
    <mergeCell ref="D57:H57"/>
    <mergeCell ref="I57:L57"/>
    <mergeCell ref="M57:T57"/>
    <mergeCell ref="U57:Y57"/>
    <mergeCell ref="Z57:AG57"/>
    <mergeCell ref="B58:C58"/>
    <mergeCell ref="D58:H58"/>
    <mergeCell ref="I58:L58"/>
    <mergeCell ref="M58:T58"/>
    <mergeCell ref="U58:Y58"/>
    <mergeCell ref="Z58:AG58"/>
    <mergeCell ref="U54:Y54"/>
    <mergeCell ref="Z54:AG54"/>
    <mergeCell ref="B55:C55"/>
    <mergeCell ref="D55:H55"/>
    <mergeCell ref="I55:L55"/>
    <mergeCell ref="M55:T55"/>
    <mergeCell ref="U55:Y55"/>
    <mergeCell ref="Z55:AG55"/>
    <mergeCell ref="B56:C56"/>
    <mergeCell ref="D56:H56"/>
    <mergeCell ref="I56:L56"/>
    <mergeCell ref="M56:T56"/>
    <mergeCell ref="U56:Y56"/>
    <mergeCell ref="Z56:AG56"/>
    <mergeCell ref="B54:C54"/>
    <mergeCell ref="D54:H54"/>
    <mergeCell ref="I54:L54"/>
    <mergeCell ref="M54:T54"/>
    <mergeCell ref="B5:F5"/>
    <mergeCell ref="G5:Y5"/>
    <mergeCell ref="AA5:AD6"/>
    <mergeCell ref="AE5:AF5"/>
    <mergeCell ref="AG5:AX5"/>
    <mergeCell ref="B6:F6"/>
    <mergeCell ref="G6:Y6"/>
    <mergeCell ref="AA8:AF8"/>
    <mergeCell ref="AG8:AM8"/>
    <mergeCell ref="AN8:AR8"/>
    <mergeCell ref="AS8:AX8"/>
    <mergeCell ref="B2:F2"/>
    <mergeCell ref="G2:Y2"/>
    <mergeCell ref="AA2:AF2"/>
    <mergeCell ref="AG2:AX2"/>
    <mergeCell ref="B3:F3"/>
    <mergeCell ref="G3:Y3"/>
    <mergeCell ref="AA3:AD4"/>
    <mergeCell ref="AE3:AF3"/>
    <mergeCell ref="AG3:AX3"/>
    <mergeCell ref="B4:F4"/>
    <mergeCell ref="G4:Y4"/>
    <mergeCell ref="AE4:AF4"/>
    <mergeCell ref="AG4:AX4"/>
    <mergeCell ref="AA9:AF9"/>
    <mergeCell ref="AG9:AX9"/>
    <mergeCell ref="AE6:AF6"/>
    <mergeCell ref="AG6:AX6"/>
    <mergeCell ref="B7:F7"/>
    <mergeCell ref="G7:Y7"/>
    <mergeCell ref="AA7:AF7"/>
    <mergeCell ref="AG7:AM7"/>
    <mergeCell ref="AN7:AR7"/>
    <mergeCell ref="AS7:AX7"/>
    <mergeCell ref="B14:S14"/>
    <mergeCell ref="C15:F15"/>
    <mergeCell ref="G15:J15"/>
    <mergeCell ref="K15:N15"/>
    <mergeCell ref="O15:P15"/>
    <mergeCell ref="Q15:S15"/>
    <mergeCell ref="AA10:AF10"/>
    <mergeCell ref="AG10:AX10"/>
    <mergeCell ref="B11:S11"/>
    <mergeCell ref="T11:Y11"/>
    <mergeCell ref="B12:S12"/>
    <mergeCell ref="T12:Y12"/>
    <mergeCell ref="AA12:AQ12"/>
    <mergeCell ref="AR12:AX12"/>
    <mergeCell ref="U15:W15"/>
    <mergeCell ref="X15:Z15"/>
    <mergeCell ref="AA15:AC15"/>
    <mergeCell ref="U16:W16"/>
    <mergeCell ref="X16:Z16"/>
    <mergeCell ref="AA16:AC16"/>
    <mergeCell ref="C17:F17"/>
    <mergeCell ref="G17:J17"/>
    <mergeCell ref="K17:N17"/>
    <mergeCell ref="O17:P17"/>
    <mergeCell ref="Q17:S17"/>
    <mergeCell ref="U17:W17"/>
    <mergeCell ref="X17:Z17"/>
    <mergeCell ref="AA17:AC17"/>
    <mergeCell ref="K22:N22"/>
    <mergeCell ref="O22:P22"/>
    <mergeCell ref="Q22:S22"/>
    <mergeCell ref="C20:F20"/>
    <mergeCell ref="G20:J20"/>
    <mergeCell ref="K20:N20"/>
    <mergeCell ref="O20:P20"/>
    <mergeCell ref="Q20:S20"/>
    <mergeCell ref="C16:F16"/>
    <mergeCell ref="G16:J16"/>
    <mergeCell ref="K16:N16"/>
    <mergeCell ref="O16:P16"/>
    <mergeCell ref="Q16:S16"/>
    <mergeCell ref="C21:F21"/>
    <mergeCell ref="G21:J21"/>
    <mergeCell ref="K21:N21"/>
    <mergeCell ref="O21:P21"/>
    <mergeCell ref="Q21:S21"/>
    <mergeCell ref="X18:Z18"/>
    <mergeCell ref="AA18:AC18"/>
    <mergeCell ref="C19:F19"/>
    <mergeCell ref="G19:J19"/>
    <mergeCell ref="K19:N19"/>
    <mergeCell ref="O19:P19"/>
    <mergeCell ref="Q19:S19"/>
    <mergeCell ref="C18:F18"/>
    <mergeCell ref="G18:J18"/>
    <mergeCell ref="K18:N18"/>
    <mergeCell ref="O18:P18"/>
    <mergeCell ref="Q18:S18"/>
    <mergeCell ref="U18:W18"/>
    <mergeCell ref="O24:P24"/>
    <mergeCell ref="Q24:S24"/>
    <mergeCell ref="U24:W24"/>
    <mergeCell ref="X24:Z24"/>
    <mergeCell ref="AA24:AC24"/>
    <mergeCell ref="C23:F23"/>
    <mergeCell ref="G23:J23"/>
    <mergeCell ref="K23:N23"/>
    <mergeCell ref="O23:P23"/>
    <mergeCell ref="Q23:S23"/>
    <mergeCell ref="U23:W23"/>
    <mergeCell ref="U21:AC22"/>
    <mergeCell ref="C22:F22"/>
    <mergeCell ref="G22:J22"/>
    <mergeCell ref="X25:Z25"/>
    <mergeCell ref="AA25:AC25"/>
    <mergeCell ref="C26:F26"/>
    <mergeCell ref="G26:J26"/>
    <mergeCell ref="K26:N26"/>
    <mergeCell ref="O26:P26"/>
    <mergeCell ref="Q26:S26"/>
    <mergeCell ref="U26:W26"/>
    <mergeCell ref="X26:Z26"/>
    <mergeCell ref="AA26:AC26"/>
    <mergeCell ref="C25:F25"/>
    <mergeCell ref="G25:J25"/>
    <mergeCell ref="K25:N25"/>
    <mergeCell ref="O25:P25"/>
    <mergeCell ref="Q25:S25"/>
    <mergeCell ref="U25:W25"/>
    <mergeCell ref="X23:Z23"/>
    <mergeCell ref="AA23:AC23"/>
    <mergeCell ref="C24:F24"/>
    <mergeCell ref="G24:J24"/>
    <mergeCell ref="K24:N24"/>
    <mergeCell ref="C27:F27"/>
    <mergeCell ref="G27:J27"/>
    <mergeCell ref="K27:N27"/>
    <mergeCell ref="O27:P27"/>
    <mergeCell ref="Q27:S27"/>
    <mergeCell ref="C28:F28"/>
    <mergeCell ref="G28:J28"/>
    <mergeCell ref="K28:N28"/>
    <mergeCell ref="O28:P28"/>
    <mergeCell ref="Q28:S28"/>
    <mergeCell ref="C29:F29"/>
    <mergeCell ref="G29:J29"/>
    <mergeCell ref="K29:N29"/>
    <mergeCell ref="O29:P29"/>
    <mergeCell ref="Q29:S29"/>
    <mergeCell ref="C30:F30"/>
    <mergeCell ref="G30:J30"/>
    <mergeCell ref="K30:N30"/>
    <mergeCell ref="O30:P30"/>
    <mergeCell ref="Q30:S30"/>
    <mergeCell ref="C31:F31"/>
    <mergeCell ref="G31:J31"/>
    <mergeCell ref="K31:N31"/>
    <mergeCell ref="O31:P31"/>
    <mergeCell ref="Q31:S31"/>
    <mergeCell ref="C32:F32"/>
    <mergeCell ref="G32:J32"/>
    <mergeCell ref="K32:N32"/>
    <mergeCell ref="O32:P32"/>
    <mergeCell ref="Q32:S32"/>
    <mergeCell ref="C33:F33"/>
    <mergeCell ref="G33:J33"/>
    <mergeCell ref="K33:N33"/>
    <mergeCell ref="O33:P33"/>
    <mergeCell ref="Q33:S33"/>
    <mergeCell ref="C34:F34"/>
    <mergeCell ref="G34:J34"/>
    <mergeCell ref="K34:N34"/>
    <mergeCell ref="O34:P34"/>
    <mergeCell ref="Q34:S34"/>
    <mergeCell ref="C35:F35"/>
    <mergeCell ref="G35:J35"/>
    <mergeCell ref="K35:N35"/>
    <mergeCell ref="O35:P35"/>
    <mergeCell ref="Q35:S35"/>
    <mergeCell ref="C36:F36"/>
    <mergeCell ref="G36:J36"/>
    <mergeCell ref="K36:N36"/>
    <mergeCell ref="O36:P36"/>
    <mergeCell ref="Q36:S36"/>
    <mergeCell ref="B38:AA38"/>
    <mergeCell ref="AB38:AG38"/>
    <mergeCell ref="AH38:AM38"/>
    <mergeCell ref="AN38:AS38"/>
    <mergeCell ref="B39:C39"/>
    <mergeCell ref="D39:M39"/>
    <mergeCell ref="N39:R39"/>
    <mergeCell ref="S39:W39"/>
    <mergeCell ref="X39:AA39"/>
    <mergeCell ref="AT39:AV39"/>
    <mergeCell ref="AW39:AY39"/>
    <mergeCell ref="AZ39:BB39"/>
    <mergeCell ref="AW38:BB38"/>
    <mergeCell ref="AB40:AD40"/>
    <mergeCell ref="AE40:AG40"/>
    <mergeCell ref="AH40:AJ40"/>
    <mergeCell ref="AK40:AM40"/>
    <mergeCell ref="BC39:CF39"/>
    <mergeCell ref="AN39:AP39"/>
    <mergeCell ref="AQ39:AS39"/>
    <mergeCell ref="AT40:AV40"/>
    <mergeCell ref="AW40:AY40"/>
    <mergeCell ref="AZ40:BB40"/>
    <mergeCell ref="BC40:CF40"/>
    <mergeCell ref="AN40:AP40"/>
    <mergeCell ref="AQ40:AS40"/>
    <mergeCell ref="B40:C40"/>
    <mergeCell ref="D40:M40"/>
    <mergeCell ref="N40:R40"/>
    <mergeCell ref="S40:W40"/>
    <mergeCell ref="X40:AA40"/>
    <mergeCell ref="AB39:AD39"/>
    <mergeCell ref="AE39:AG39"/>
    <mergeCell ref="AH39:AJ39"/>
    <mergeCell ref="AK39:AM39"/>
    <mergeCell ref="B42:C42"/>
    <mergeCell ref="D42:M42"/>
    <mergeCell ref="N42:R42"/>
    <mergeCell ref="S42:W42"/>
    <mergeCell ref="X42:AA42"/>
    <mergeCell ref="AB41:AD41"/>
    <mergeCell ref="AE41:AG41"/>
    <mergeCell ref="AH41:AJ41"/>
    <mergeCell ref="AK41:AM41"/>
    <mergeCell ref="B41:C41"/>
    <mergeCell ref="D41:M41"/>
    <mergeCell ref="N41:R41"/>
    <mergeCell ref="S41:W41"/>
    <mergeCell ref="X41:AA41"/>
    <mergeCell ref="AB42:AD42"/>
    <mergeCell ref="AE42:AG42"/>
    <mergeCell ref="AH42:AJ42"/>
    <mergeCell ref="AK42:AM42"/>
    <mergeCell ref="AT41:AV41"/>
    <mergeCell ref="AW41:AY41"/>
    <mergeCell ref="AZ41:BB41"/>
    <mergeCell ref="BC41:CF41"/>
    <mergeCell ref="AN41:AP41"/>
    <mergeCell ref="AQ41:AS41"/>
    <mergeCell ref="AT42:AV42"/>
    <mergeCell ref="AW42:AY42"/>
    <mergeCell ref="AZ42:BB42"/>
    <mergeCell ref="BC42:CF42"/>
    <mergeCell ref="AN42:AP42"/>
    <mergeCell ref="AQ42:AS42"/>
    <mergeCell ref="B44:C44"/>
    <mergeCell ref="D44:M44"/>
    <mergeCell ref="N44:R44"/>
    <mergeCell ref="S44:W44"/>
    <mergeCell ref="X44:AA44"/>
    <mergeCell ref="AB43:AD43"/>
    <mergeCell ref="AE43:AG43"/>
    <mergeCell ref="AH43:AJ43"/>
    <mergeCell ref="AK43:AM43"/>
    <mergeCell ref="B43:C43"/>
    <mergeCell ref="D43:M43"/>
    <mergeCell ref="N43:R43"/>
    <mergeCell ref="S43:W43"/>
    <mergeCell ref="X43:AA43"/>
    <mergeCell ref="AB44:AD44"/>
    <mergeCell ref="AE44:AG44"/>
    <mergeCell ref="AH44:AJ44"/>
    <mergeCell ref="AK44:AM44"/>
    <mergeCell ref="AT43:AV43"/>
    <mergeCell ref="AW43:AY43"/>
    <mergeCell ref="AZ43:BB43"/>
    <mergeCell ref="BC43:CF43"/>
    <mergeCell ref="AN43:AP43"/>
    <mergeCell ref="AQ43:AS43"/>
    <mergeCell ref="AT44:AV44"/>
    <mergeCell ref="AW44:AY44"/>
    <mergeCell ref="AZ44:BB44"/>
    <mergeCell ref="BC44:CF44"/>
    <mergeCell ref="AN44:AP44"/>
    <mergeCell ref="AQ44:AS44"/>
    <mergeCell ref="AZ45:BB45"/>
    <mergeCell ref="BC45:CF45"/>
    <mergeCell ref="N46:R46"/>
    <mergeCell ref="S46:W46"/>
    <mergeCell ref="X46:AA46"/>
    <mergeCell ref="AB45:AD45"/>
    <mergeCell ref="AE45:AG45"/>
    <mergeCell ref="AH45:AJ45"/>
    <mergeCell ref="AK45:AM45"/>
    <mergeCell ref="AN45:AP45"/>
    <mergeCell ref="AQ45:AS45"/>
    <mergeCell ref="AT46:AV46"/>
    <mergeCell ref="AW46:AY46"/>
    <mergeCell ref="AZ46:BB46"/>
    <mergeCell ref="BC46:CF46"/>
    <mergeCell ref="AN46:AP46"/>
    <mergeCell ref="AQ46:AS46"/>
    <mergeCell ref="AT45:AV45"/>
    <mergeCell ref="N45:R45"/>
    <mergeCell ref="S45:W45"/>
    <mergeCell ref="X45:AA45"/>
    <mergeCell ref="AB46:AD46"/>
    <mergeCell ref="AE46:AG46"/>
    <mergeCell ref="AH46:AJ46"/>
    <mergeCell ref="AK46:AM46"/>
    <mergeCell ref="B46:C46"/>
    <mergeCell ref="D46:M46"/>
    <mergeCell ref="AW45:AY45"/>
    <mergeCell ref="B45:C45"/>
    <mergeCell ref="D45:M45"/>
    <mergeCell ref="BC47:CF47"/>
    <mergeCell ref="B48:C48"/>
    <mergeCell ref="D48:M48"/>
    <mergeCell ref="N48:R48"/>
    <mergeCell ref="S48:W48"/>
    <mergeCell ref="X48:AA48"/>
    <mergeCell ref="AB47:AD47"/>
    <mergeCell ref="AE47:AG47"/>
    <mergeCell ref="AH47:AJ47"/>
    <mergeCell ref="AK47:AM47"/>
    <mergeCell ref="AN47:AP47"/>
    <mergeCell ref="AQ47:AS47"/>
    <mergeCell ref="AT48:AV48"/>
    <mergeCell ref="AW48:AY48"/>
    <mergeCell ref="AZ48:BB48"/>
    <mergeCell ref="BC48:CF48"/>
    <mergeCell ref="AN48:AP48"/>
    <mergeCell ref="AQ48:AS48"/>
    <mergeCell ref="S49:W49"/>
    <mergeCell ref="X49:AA49"/>
    <mergeCell ref="B51:AA51"/>
    <mergeCell ref="B52:C52"/>
    <mergeCell ref="D52:H52"/>
    <mergeCell ref="I52:L52"/>
    <mergeCell ref="B47:C47"/>
    <mergeCell ref="D47:M47"/>
    <mergeCell ref="AH48:AJ48"/>
    <mergeCell ref="BC49:CF49"/>
    <mergeCell ref="AB49:AD49"/>
    <mergeCell ref="AE49:AG49"/>
    <mergeCell ref="AH49:AJ49"/>
    <mergeCell ref="AK49:AM49"/>
    <mergeCell ref="AN49:AP49"/>
    <mergeCell ref="AQ49:AS49"/>
    <mergeCell ref="AT49:AV49"/>
    <mergeCell ref="AW49:AY49"/>
    <mergeCell ref="AZ49:BB49"/>
    <mergeCell ref="U83:Y83"/>
    <mergeCell ref="Z83:AF83"/>
    <mergeCell ref="AG83:AK83"/>
    <mergeCell ref="AH52:AJ52"/>
    <mergeCell ref="AK52:AM52"/>
    <mergeCell ref="AN52:AP52"/>
    <mergeCell ref="AQ52:AS52"/>
    <mergeCell ref="AH53:AJ53"/>
    <mergeCell ref="AK53:AM53"/>
    <mergeCell ref="AN53:AP53"/>
    <mergeCell ref="AQ53:AS53"/>
    <mergeCell ref="AH54:AJ54"/>
    <mergeCell ref="AK54:AM54"/>
    <mergeCell ref="AN54:AP54"/>
    <mergeCell ref="AQ54:AS54"/>
    <mergeCell ref="AH55:AJ55"/>
    <mergeCell ref="AK55:AM55"/>
    <mergeCell ref="AN55:AP55"/>
    <mergeCell ref="AH56:AJ56"/>
    <mergeCell ref="AK56:AM56"/>
    <mergeCell ref="AQ55:AS55"/>
    <mergeCell ref="AN56:AP56"/>
    <mergeCell ref="AQ56:AS56"/>
    <mergeCell ref="U53:Y53"/>
    <mergeCell ref="B70:E70"/>
    <mergeCell ref="F70:L70"/>
    <mergeCell ref="M70:P70"/>
    <mergeCell ref="Q70:W70"/>
    <mergeCell ref="AK48:AM48"/>
    <mergeCell ref="M52:T52"/>
    <mergeCell ref="U52:Y52"/>
    <mergeCell ref="Z52:AG52"/>
    <mergeCell ref="AZ47:BB47"/>
    <mergeCell ref="AW47:AY47"/>
    <mergeCell ref="AB48:AD48"/>
    <mergeCell ref="AE48:AG48"/>
    <mergeCell ref="AT47:AV47"/>
    <mergeCell ref="N47:R47"/>
    <mergeCell ref="S47:W47"/>
    <mergeCell ref="X47:AA47"/>
    <mergeCell ref="B53:C53"/>
    <mergeCell ref="D53:H53"/>
    <mergeCell ref="I53:L53"/>
    <mergeCell ref="M53:T53"/>
    <mergeCell ref="Z53:AG53"/>
    <mergeCell ref="B49:C49"/>
    <mergeCell ref="D49:M49"/>
    <mergeCell ref="N49:R49"/>
    <mergeCell ref="AG82:AK82"/>
    <mergeCell ref="AL82:AR82"/>
    <mergeCell ref="B83:J83"/>
    <mergeCell ref="K83:T83"/>
    <mergeCell ref="B86:F86"/>
    <mergeCell ref="G86:M86"/>
    <mergeCell ref="N86:Q86"/>
    <mergeCell ref="R86:X86"/>
    <mergeCell ref="B65:K66"/>
    <mergeCell ref="L65:BB66"/>
    <mergeCell ref="B73:AA73"/>
    <mergeCell ref="B74:E74"/>
    <mergeCell ref="F74:L74"/>
    <mergeCell ref="B75:E75"/>
    <mergeCell ref="F75:L75"/>
    <mergeCell ref="M75:P75"/>
    <mergeCell ref="Q75:W75"/>
    <mergeCell ref="B76:E76"/>
    <mergeCell ref="F76:L76"/>
    <mergeCell ref="M76:P76"/>
    <mergeCell ref="Q76:W76"/>
    <mergeCell ref="B68:AA68"/>
    <mergeCell ref="B69:E69"/>
    <mergeCell ref="F69:L69"/>
    <mergeCell ref="AH60:AJ60"/>
    <mergeCell ref="AK60:AM60"/>
    <mergeCell ref="AN60:AP60"/>
    <mergeCell ref="AQ60:AS60"/>
    <mergeCell ref="C87:F87"/>
    <mergeCell ref="G87:M87"/>
    <mergeCell ref="N87:Q87"/>
    <mergeCell ref="R87:X87"/>
    <mergeCell ref="B78:I78"/>
    <mergeCell ref="B79:J79"/>
    <mergeCell ref="K79:AR79"/>
    <mergeCell ref="B80:J80"/>
    <mergeCell ref="K80:AR80"/>
    <mergeCell ref="B81:J81"/>
    <mergeCell ref="K81:T81"/>
    <mergeCell ref="U81:Y81"/>
    <mergeCell ref="Z81:AF81"/>
    <mergeCell ref="AG81:AK81"/>
    <mergeCell ref="AL83:AR83"/>
    <mergeCell ref="AL81:AR81"/>
    <mergeCell ref="B82:J82"/>
    <mergeCell ref="K82:T82"/>
    <mergeCell ref="U82:Y82"/>
    <mergeCell ref="Z82:AF82"/>
    <mergeCell ref="B71:E71"/>
    <mergeCell ref="F71:L71"/>
    <mergeCell ref="M71:P71"/>
    <mergeCell ref="Q71:W71"/>
    <mergeCell ref="AH57:AJ57"/>
    <mergeCell ref="AK57:AM57"/>
    <mergeCell ref="AN57:AP57"/>
    <mergeCell ref="AQ57:AS57"/>
    <mergeCell ref="AH61:AJ61"/>
    <mergeCell ref="AK61:AM61"/>
    <mergeCell ref="AN61:AP61"/>
    <mergeCell ref="AQ61:AS61"/>
    <mergeCell ref="AH62:AJ62"/>
    <mergeCell ref="AK62:AM62"/>
    <mergeCell ref="AN62:AP62"/>
    <mergeCell ref="AQ62:AS62"/>
    <mergeCell ref="AH58:AJ58"/>
    <mergeCell ref="AK58:AM58"/>
    <mergeCell ref="AN58:AP58"/>
    <mergeCell ref="AQ58:AS58"/>
    <mergeCell ref="AH59:AJ59"/>
    <mergeCell ref="AK59:AM59"/>
    <mergeCell ref="AN59:AP59"/>
    <mergeCell ref="AQ59:AS59"/>
  </mergeCells>
  <phoneticPr fontId="11"/>
  <conditionalFormatting sqref="C16:N35">
    <cfRule type="containsBlanks" dxfId="37" priority="13">
      <formula>LEN(TRIM(C16))=0</formula>
    </cfRule>
  </conditionalFormatting>
  <conditionalFormatting sqref="D40:AD49">
    <cfRule type="containsBlanks" dxfId="36" priority="17">
      <formula>LEN(TRIM(D40))=0</formula>
    </cfRule>
  </conditionalFormatting>
  <conditionalFormatting sqref="D53:AG62">
    <cfRule type="containsBlanks" dxfId="35" priority="5">
      <formula>LEN(TRIM(D53))=0</formula>
    </cfRule>
  </conditionalFormatting>
  <conditionalFormatting sqref="F70:L71 Q70:W71">
    <cfRule type="containsBlanks" dxfId="34" priority="24">
      <formula>LEN(TRIM(F70))=0</formula>
    </cfRule>
  </conditionalFormatting>
  <conditionalFormatting sqref="F75:L76 Q75:W76">
    <cfRule type="containsBlanks" dxfId="33" priority="3">
      <formula>LEN(TRIM(F75))=0</formula>
    </cfRule>
  </conditionalFormatting>
  <conditionalFormatting sqref="G2:Y7">
    <cfRule type="containsBlanks" dxfId="32" priority="16">
      <formula>LEN(TRIM(G2))=0</formula>
    </cfRule>
  </conditionalFormatting>
  <conditionalFormatting sqref="K79:AR80">
    <cfRule type="containsBlanks" dxfId="31" priority="12">
      <formula>LEN(TRIM(K79))=0</formula>
    </cfRule>
  </conditionalFormatting>
  <conditionalFormatting sqref="K82:AR83">
    <cfRule type="containsBlanks" dxfId="30" priority="11">
      <formula>LEN(TRIM(K82))=0</formula>
    </cfRule>
  </conditionalFormatting>
  <conditionalFormatting sqref="L65">
    <cfRule type="containsBlanks" dxfId="29" priority="6">
      <formula>LEN(TRIM(L65))=0</formula>
    </cfRule>
  </conditionalFormatting>
  <conditionalFormatting sqref="T11 Q16:S35">
    <cfRule type="containsBlanks" dxfId="28" priority="22">
      <formula>LEN(TRIM(Q11))=0</formula>
    </cfRule>
  </conditionalFormatting>
  <conditionalFormatting sqref="T12:Y12">
    <cfRule type="containsBlanks" dxfId="27" priority="19">
      <formula>LEN(TRIM(T12))=0</formula>
    </cfRule>
  </conditionalFormatting>
  <conditionalFormatting sqref="X23:Z25">
    <cfRule type="containsBlanks" dxfId="26" priority="20">
      <formula>LEN(TRIM(X23))=0</formula>
    </cfRule>
  </conditionalFormatting>
  <conditionalFormatting sqref="AG7:AM8">
    <cfRule type="containsBlanks" dxfId="25" priority="14">
      <formula>LEN(TRIM(AG7))=0</formula>
    </cfRule>
  </conditionalFormatting>
  <conditionalFormatting sqref="AG2:AX6">
    <cfRule type="containsBlanks" dxfId="24" priority="15">
      <formula>LEN(TRIM(AG2))=0</formula>
    </cfRule>
  </conditionalFormatting>
  <conditionalFormatting sqref="AS7:AX8 AG9:AX10">
    <cfRule type="containsBlanks" dxfId="23" priority="23">
      <formula>LEN(TRIM(AG7))=0</formula>
    </cfRule>
  </conditionalFormatting>
  <conditionalFormatting sqref="AT40:AV49 BC40:CF49">
    <cfRule type="containsBlanks" dxfId="22" priority="18">
      <formula>LEN(TRIM(AT40))=0</formula>
    </cfRule>
  </conditionalFormatting>
  <conditionalFormatting sqref="G86:M87 R86:X87">
    <cfRule type="containsBlanks" dxfId="21" priority="1">
      <formula>LEN(TRIM(G86))=0</formula>
    </cfRule>
  </conditionalFormatting>
  <dataValidations count="2">
    <dataValidation type="list" allowBlank="1" showInputMessage="1" showErrorMessage="1" sqref="Q16:S35" xr:uid="{A31E81BE-3B8C-4B95-B68D-466DED2F6ABA}">
      <formula1>"脳損傷,脊髄損傷,その他"</formula1>
    </dataValidation>
    <dataValidation type="list" allowBlank="1" showInputMessage="1" showErrorMessage="1" sqref="T11:Y11" xr:uid="{08187183-6104-429E-9078-F2655942EBE8}">
      <formula1>$BC$12:$BC$13</formula1>
    </dataValidation>
  </dataValidations>
  <hyperlinks>
    <hyperlink ref="AL82" r:id="rId1" xr:uid="{AC61FE12-B259-45D6-99EE-E10C0344D7B0}"/>
    <hyperlink ref="AL83" r:id="rId2" xr:uid="{AEBB95F7-775B-4AE7-A340-504F9B3BD69E}"/>
  </hyperlinks>
  <pageMargins left="0.7" right="0.7" top="0.75" bottom="0.75" header="0.3" footer="0.3"/>
  <pageSetup paperSize="9" scale="65" orientation="landscape"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CI395"/>
  <sheetViews>
    <sheetView topLeftCell="A74" zoomScale="70" zoomScaleNormal="70" zoomScaleSheetLayoutView="100" workbookViewId="0">
      <selection activeCell="BF8" sqref="BF8"/>
    </sheetView>
  </sheetViews>
  <sheetFormatPr defaultColWidth="9" defaultRowHeight="16.5"/>
  <cols>
    <col min="1" max="1" width="2.75" style="16" customWidth="1"/>
    <col min="2" max="2" width="2.75" style="1" customWidth="1"/>
    <col min="3" max="20" width="2.75" style="16" customWidth="1"/>
    <col min="21" max="29" width="3" style="16" customWidth="1"/>
    <col min="30" max="47" width="2.75" style="16" customWidth="1"/>
    <col min="48" max="48" width="6.5" style="16" customWidth="1"/>
    <col min="49" max="58" width="2.75" style="16" customWidth="1"/>
    <col min="59" max="101" width="2.625" style="16" customWidth="1"/>
    <col min="102" max="102" width="9" style="16" customWidth="1"/>
    <col min="103" max="16384" width="9" style="16"/>
  </cols>
  <sheetData>
    <row r="2" spans="2:70">
      <c r="B2" s="192" t="s">
        <v>0</v>
      </c>
      <c r="C2" s="193"/>
      <c r="D2" s="193"/>
      <c r="E2" s="193"/>
      <c r="F2" s="194"/>
      <c r="G2" s="213"/>
      <c r="H2" s="214"/>
      <c r="I2" s="214"/>
      <c r="J2" s="214"/>
      <c r="K2" s="214"/>
      <c r="L2" s="214"/>
      <c r="M2" s="214"/>
      <c r="N2" s="214"/>
      <c r="O2" s="214"/>
      <c r="P2" s="214"/>
      <c r="Q2" s="214"/>
      <c r="R2" s="214"/>
      <c r="S2" s="214"/>
      <c r="T2" s="214"/>
      <c r="U2" s="214"/>
      <c r="V2" s="214"/>
      <c r="W2" s="214"/>
      <c r="X2" s="214"/>
      <c r="Y2" s="215"/>
      <c r="AA2" s="180" t="s">
        <v>1</v>
      </c>
      <c r="AB2" s="180"/>
      <c r="AC2" s="180"/>
      <c r="AD2" s="180"/>
      <c r="AE2" s="180"/>
      <c r="AF2" s="180"/>
      <c r="AG2" s="259"/>
      <c r="AH2" s="259"/>
      <c r="AI2" s="259"/>
      <c r="AJ2" s="259"/>
      <c r="AK2" s="259"/>
      <c r="AL2" s="259"/>
      <c r="AM2" s="259"/>
      <c r="AN2" s="259"/>
      <c r="AO2" s="259"/>
      <c r="AP2" s="259"/>
      <c r="AQ2" s="259"/>
      <c r="AR2" s="259"/>
      <c r="AS2" s="259"/>
      <c r="AT2" s="259"/>
      <c r="AU2" s="259"/>
      <c r="AV2" s="259"/>
      <c r="AW2" s="259"/>
      <c r="AX2" s="259"/>
      <c r="AZ2" s="22"/>
      <c r="BA2" s="23"/>
      <c r="BB2" s="23"/>
      <c r="BC2" s="23"/>
      <c r="BD2" s="23"/>
      <c r="BE2" s="23"/>
      <c r="BF2" s="23"/>
      <c r="BG2" s="23"/>
      <c r="BH2" s="23"/>
      <c r="BI2" s="23"/>
      <c r="BJ2" s="23"/>
      <c r="BK2" s="23"/>
      <c r="BL2" s="23"/>
      <c r="BM2" s="23"/>
      <c r="BN2" s="23"/>
      <c r="BO2" s="23"/>
    </row>
    <row r="3" spans="2:70">
      <c r="B3" s="180" t="s">
        <v>3</v>
      </c>
      <c r="C3" s="185"/>
      <c r="D3" s="185"/>
      <c r="E3" s="185"/>
      <c r="F3" s="181"/>
      <c r="G3" s="213"/>
      <c r="H3" s="214"/>
      <c r="I3" s="214"/>
      <c r="J3" s="214"/>
      <c r="K3" s="214"/>
      <c r="L3" s="214"/>
      <c r="M3" s="214"/>
      <c r="N3" s="214"/>
      <c r="O3" s="214"/>
      <c r="P3" s="214"/>
      <c r="Q3" s="214"/>
      <c r="R3" s="214"/>
      <c r="S3" s="214"/>
      <c r="T3" s="214"/>
      <c r="U3" s="214"/>
      <c r="V3" s="214"/>
      <c r="W3" s="214"/>
      <c r="X3" s="214"/>
      <c r="Y3" s="215"/>
      <c r="AA3" s="232" t="s">
        <v>4</v>
      </c>
      <c r="AB3" s="233"/>
      <c r="AC3" s="233"/>
      <c r="AD3" s="234"/>
      <c r="AE3" s="180" t="s">
        <v>5</v>
      </c>
      <c r="AF3" s="180"/>
      <c r="AG3" s="231"/>
      <c r="AH3" s="231"/>
      <c r="AI3" s="231"/>
      <c r="AJ3" s="231"/>
      <c r="AK3" s="231"/>
      <c r="AL3" s="231"/>
      <c r="AM3" s="231"/>
      <c r="AN3" s="231"/>
      <c r="AO3" s="231"/>
      <c r="AP3" s="231"/>
      <c r="AQ3" s="231"/>
      <c r="AR3" s="231"/>
      <c r="AS3" s="231"/>
      <c r="AT3" s="231"/>
      <c r="AU3" s="231"/>
      <c r="AV3" s="231"/>
      <c r="AW3" s="231"/>
      <c r="AX3" s="231"/>
      <c r="AZ3" s="23"/>
      <c r="BA3" s="23"/>
      <c r="BB3" s="23"/>
      <c r="BC3" s="23"/>
      <c r="BD3" s="23"/>
      <c r="BE3" s="23"/>
      <c r="BF3" s="23"/>
      <c r="BG3" s="23"/>
      <c r="BH3" s="23"/>
      <c r="BI3" s="23"/>
      <c r="BJ3" s="23"/>
      <c r="BK3" s="23"/>
      <c r="BL3" s="23"/>
      <c r="BM3" s="23"/>
      <c r="BN3" s="23"/>
      <c r="BO3" s="23"/>
    </row>
    <row r="4" spans="2:70">
      <c r="B4" s="180" t="s">
        <v>7</v>
      </c>
      <c r="C4" s="185"/>
      <c r="D4" s="185"/>
      <c r="E4" s="185"/>
      <c r="F4" s="181"/>
      <c r="G4" s="238"/>
      <c r="H4" s="183"/>
      <c r="I4" s="183"/>
      <c r="J4" s="183"/>
      <c r="K4" s="183"/>
      <c r="L4" s="183"/>
      <c r="M4" s="183"/>
      <c r="N4" s="183"/>
      <c r="O4" s="183"/>
      <c r="P4" s="183"/>
      <c r="Q4" s="183"/>
      <c r="R4" s="183"/>
      <c r="S4" s="183"/>
      <c r="T4" s="183"/>
      <c r="U4" s="183"/>
      <c r="V4" s="183"/>
      <c r="W4" s="183"/>
      <c r="X4" s="183"/>
      <c r="Y4" s="184"/>
      <c r="AA4" s="235"/>
      <c r="AB4" s="236"/>
      <c r="AC4" s="236"/>
      <c r="AD4" s="237"/>
      <c r="AE4" s="180" t="s">
        <v>8</v>
      </c>
      <c r="AF4" s="180"/>
      <c r="AG4" s="220"/>
      <c r="AH4" s="220"/>
      <c r="AI4" s="220"/>
      <c r="AJ4" s="220"/>
      <c r="AK4" s="220"/>
      <c r="AL4" s="220"/>
      <c r="AM4" s="220"/>
      <c r="AN4" s="220"/>
      <c r="AO4" s="220"/>
      <c r="AP4" s="220"/>
      <c r="AQ4" s="220"/>
      <c r="AR4" s="220"/>
      <c r="AS4" s="220"/>
      <c r="AT4" s="220"/>
      <c r="AU4" s="220"/>
      <c r="AV4" s="220"/>
      <c r="AW4" s="220"/>
      <c r="AX4" s="220"/>
      <c r="AZ4" s="23"/>
      <c r="BA4" s="23"/>
      <c r="BB4" s="23"/>
      <c r="BC4" s="23"/>
      <c r="BD4" s="23"/>
      <c r="BE4" s="23"/>
      <c r="BF4" s="23"/>
      <c r="BG4" s="23"/>
      <c r="BH4" s="23"/>
      <c r="BI4" s="23"/>
      <c r="BJ4" s="23"/>
      <c r="BK4" s="23"/>
      <c r="BL4" s="23"/>
      <c r="BM4" s="23"/>
      <c r="BN4" s="23"/>
      <c r="BO4" s="23"/>
    </row>
    <row r="5" spans="2:70">
      <c r="B5" s="180" t="s">
        <v>5</v>
      </c>
      <c r="C5" s="185"/>
      <c r="D5" s="185"/>
      <c r="E5" s="185"/>
      <c r="F5" s="181"/>
      <c r="G5" s="182"/>
      <c r="H5" s="183"/>
      <c r="I5" s="183"/>
      <c r="J5" s="183"/>
      <c r="K5" s="183"/>
      <c r="L5" s="183"/>
      <c r="M5" s="183"/>
      <c r="N5" s="183"/>
      <c r="O5" s="183"/>
      <c r="P5" s="183"/>
      <c r="Q5" s="183"/>
      <c r="R5" s="183"/>
      <c r="S5" s="183"/>
      <c r="T5" s="183"/>
      <c r="U5" s="183"/>
      <c r="V5" s="183"/>
      <c r="W5" s="183"/>
      <c r="X5" s="183"/>
      <c r="Y5" s="184"/>
      <c r="AA5" s="232" t="s">
        <v>11</v>
      </c>
      <c r="AB5" s="233"/>
      <c r="AC5" s="233"/>
      <c r="AD5" s="234"/>
      <c r="AE5" s="180" t="s">
        <v>12</v>
      </c>
      <c r="AF5" s="180"/>
      <c r="AG5" s="231"/>
      <c r="AH5" s="231"/>
      <c r="AI5" s="231"/>
      <c r="AJ5" s="231"/>
      <c r="AK5" s="231"/>
      <c r="AL5" s="231"/>
      <c r="AM5" s="231"/>
      <c r="AN5" s="231"/>
      <c r="AO5" s="231"/>
      <c r="AP5" s="231"/>
      <c r="AQ5" s="231"/>
      <c r="AR5" s="231"/>
      <c r="AS5" s="231"/>
      <c r="AT5" s="231"/>
      <c r="AU5" s="231"/>
      <c r="AV5" s="231"/>
      <c r="AW5" s="231"/>
      <c r="AX5" s="231"/>
      <c r="AZ5" s="23"/>
      <c r="BA5" s="23"/>
      <c r="BB5" s="23"/>
      <c r="BC5" s="23"/>
      <c r="BD5" s="23"/>
      <c r="BE5" s="23"/>
      <c r="BF5" s="23"/>
      <c r="BG5" s="23"/>
      <c r="BH5" s="23"/>
      <c r="BI5" s="23"/>
      <c r="BJ5" s="23"/>
      <c r="BK5" s="23"/>
      <c r="BL5" s="23"/>
      <c r="BM5" s="23"/>
      <c r="BN5" s="23"/>
      <c r="BO5" s="23"/>
    </row>
    <row r="6" spans="2:70">
      <c r="B6" s="180" t="s">
        <v>139</v>
      </c>
      <c r="C6" s="185"/>
      <c r="D6" s="185"/>
      <c r="E6" s="185"/>
      <c r="F6" s="181"/>
      <c r="G6" s="182"/>
      <c r="H6" s="183"/>
      <c r="I6" s="183"/>
      <c r="J6" s="183"/>
      <c r="K6" s="183"/>
      <c r="L6" s="183"/>
      <c r="M6" s="183"/>
      <c r="N6" s="183"/>
      <c r="O6" s="183"/>
      <c r="P6" s="183"/>
      <c r="Q6" s="183"/>
      <c r="R6" s="183"/>
      <c r="S6" s="183"/>
      <c r="T6" s="183"/>
      <c r="U6" s="183"/>
      <c r="V6" s="183"/>
      <c r="W6" s="183"/>
      <c r="X6" s="183"/>
      <c r="Y6" s="184"/>
      <c r="AA6" s="235"/>
      <c r="AB6" s="236"/>
      <c r="AC6" s="236"/>
      <c r="AD6" s="237"/>
      <c r="AE6" s="180" t="s">
        <v>8</v>
      </c>
      <c r="AF6" s="180"/>
      <c r="AG6" s="220"/>
      <c r="AH6" s="220"/>
      <c r="AI6" s="220"/>
      <c r="AJ6" s="220"/>
      <c r="AK6" s="220"/>
      <c r="AL6" s="220"/>
      <c r="AM6" s="220"/>
      <c r="AN6" s="220"/>
      <c r="AO6" s="220"/>
      <c r="AP6" s="220"/>
      <c r="AQ6" s="220"/>
      <c r="AR6" s="220"/>
      <c r="AS6" s="220"/>
      <c r="AT6" s="220"/>
      <c r="AU6" s="220"/>
      <c r="AV6" s="220"/>
      <c r="AW6" s="220"/>
      <c r="AX6" s="220"/>
      <c r="AZ6" s="23"/>
      <c r="BA6" s="23"/>
      <c r="BB6" s="23"/>
      <c r="BC6" s="23"/>
      <c r="BD6" s="23"/>
      <c r="BE6" s="23"/>
      <c r="BF6" s="23"/>
      <c r="BG6" s="23"/>
      <c r="BH6" s="23"/>
      <c r="BI6" s="23"/>
      <c r="BJ6" s="23"/>
      <c r="BK6" s="23"/>
      <c r="BL6" s="23"/>
      <c r="BM6" s="23"/>
      <c r="BN6" s="23"/>
      <c r="BO6" s="23"/>
    </row>
    <row r="7" spans="2:70">
      <c r="B7" s="191" t="s">
        <v>17</v>
      </c>
      <c r="C7" s="191"/>
      <c r="D7" s="191"/>
      <c r="E7" s="191"/>
      <c r="F7" s="191"/>
      <c r="G7" s="230"/>
      <c r="H7" s="230"/>
      <c r="I7" s="230"/>
      <c r="J7" s="230"/>
      <c r="K7" s="230"/>
      <c r="L7" s="230"/>
      <c r="M7" s="230"/>
      <c r="N7" s="230"/>
      <c r="O7" s="230"/>
      <c r="P7" s="230"/>
      <c r="Q7" s="230"/>
      <c r="R7" s="230"/>
      <c r="S7" s="230"/>
      <c r="T7" s="230"/>
      <c r="U7" s="230"/>
      <c r="V7" s="230"/>
      <c r="W7" s="230"/>
      <c r="X7" s="230"/>
      <c r="Y7" s="230"/>
      <c r="AA7" s="180" t="s">
        <v>19</v>
      </c>
      <c r="AB7" s="185"/>
      <c r="AC7" s="185"/>
      <c r="AD7" s="185"/>
      <c r="AE7" s="185"/>
      <c r="AF7" s="181"/>
      <c r="AG7" s="182"/>
      <c r="AH7" s="183"/>
      <c r="AI7" s="183"/>
      <c r="AJ7" s="183"/>
      <c r="AK7" s="183"/>
      <c r="AL7" s="183"/>
      <c r="AM7" s="184"/>
      <c r="AN7" s="180" t="s">
        <v>21</v>
      </c>
      <c r="AO7" s="185"/>
      <c r="AP7" s="185"/>
      <c r="AQ7" s="185"/>
      <c r="AR7" s="181"/>
      <c r="AS7" s="213"/>
      <c r="AT7" s="214"/>
      <c r="AU7" s="214"/>
      <c r="AV7" s="214"/>
      <c r="AW7" s="214"/>
      <c r="AX7" s="215"/>
      <c r="AZ7" s="23"/>
      <c r="BA7" s="23"/>
      <c r="BB7" s="23"/>
      <c r="BC7" s="23"/>
      <c r="BD7" s="23"/>
      <c r="BE7" s="23"/>
      <c r="BF7" s="23"/>
      <c r="BG7" s="23"/>
      <c r="BH7" s="23"/>
      <c r="BI7" s="23"/>
      <c r="BJ7" s="23"/>
      <c r="BK7" s="23"/>
      <c r="BL7" s="23"/>
      <c r="BM7" s="23"/>
      <c r="BN7" s="23"/>
      <c r="BO7" s="23"/>
      <c r="BR7" s="1"/>
    </row>
    <row r="8" spans="2:70">
      <c r="AA8" s="180" t="s">
        <v>23</v>
      </c>
      <c r="AB8" s="180"/>
      <c r="AC8" s="180"/>
      <c r="AD8" s="180"/>
      <c r="AE8" s="180"/>
      <c r="AF8" s="180"/>
      <c r="AG8" s="182"/>
      <c r="AH8" s="183"/>
      <c r="AI8" s="183"/>
      <c r="AJ8" s="183"/>
      <c r="AK8" s="183"/>
      <c r="AL8" s="183"/>
      <c r="AM8" s="184"/>
      <c r="AN8" s="180" t="s">
        <v>25</v>
      </c>
      <c r="AO8" s="185"/>
      <c r="AP8" s="185"/>
      <c r="AQ8" s="185"/>
      <c r="AR8" s="181"/>
      <c r="AS8" s="213"/>
      <c r="AT8" s="214"/>
      <c r="AU8" s="214"/>
      <c r="AV8" s="214"/>
      <c r="AW8" s="214"/>
      <c r="AX8" s="215"/>
      <c r="AZ8" s="23"/>
      <c r="BA8" s="23"/>
      <c r="BB8" s="23"/>
      <c r="BC8" s="23"/>
      <c r="BD8" s="23"/>
      <c r="BE8" s="23"/>
      <c r="BF8" s="23"/>
      <c r="BG8" s="23"/>
      <c r="BH8" s="23"/>
      <c r="BI8" s="23"/>
      <c r="BJ8" s="23"/>
      <c r="BK8" s="23"/>
      <c r="BL8" s="23"/>
      <c r="BM8" s="23"/>
      <c r="BN8" s="23"/>
      <c r="BO8" s="23"/>
      <c r="BR8" s="1"/>
    </row>
    <row r="9" spans="2:70">
      <c r="AA9" s="180" t="s">
        <v>27</v>
      </c>
      <c r="AB9" s="180"/>
      <c r="AC9" s="180"/>
      <c r="AD9" s="180"/>
      <c r="AE9" s="180"/>
      <c r="AF9" s="180"/>
      <c r="AG9" s="182"/>
      <c r="AH9" s="183"/>
      <c r="AI9" s="183"/>
      <c r="AJ9" s="183"/>
      <c r="AK9" s="184"/>
      <c r="AL9" s="230"/>
      <c r="AM9" s="230"/>
      <c r="AN9" s="230"/>
      <c r="AO9" s="230"/>
      <c r="AP9" s="230"/>
      <c r="AQ9" s="230"/>
      <c r="AR9" s="230"/>
      <c r="AS9" s="230"/>
      <c r="AT9" s="230"/>
      <c r="AU9" s="230"/>
      <c r="AV9" s="230"/>
      <c r="AW9" s="230"/>
      <c r="AX9" s="230"/>
      <c r="AZ9" s="23"/>
      <c r="BA9" s="23"/>
      <c r="BB9" s="23"/>
      <c r="BC9" s="23"/>
      <c r="BD9" s="23"/>
      <c r="BE9" s="23"/>
      <c r="BF9" s="23"/>
      <c r="BG9" s="23"/>
      <c r="BH9" s="23"/>
      <c r="BI9" s="23"/>
      <c r="BJ9" s="23"/>
      <c r="BK9" s="23"/>
      <c r="BL9" s="23"/>
      <c r="BM9" s="23"/>
      <c r="BN9" s="23"/>
      <c r="BO9" s="23"/>
    </row>
    <row r="10" spans="2:70">
      <c r="C10" s="17"/>
      <c r="D10" s="17"/>
      <c r="E10" s="17"/>
      <c r="F10" s="17"/>
      <c r="G10" s="17"/>
      <c r="H10" s="17"/>
      <c r="I10" s="17"/>
      <c r="J10" s="17"/>
      <c r="K10" s="17"/>
      <c r="L10" s="17"/>
      <c r="M10" s="17"/>
      <c r="N10" s="17"/>
      <c r="O10" s="17"/>
      <c r="P10" s="17"/>
      <c r="Q10" s="17"/>
      <c r="R10" s="17"/>
      <c r="S10" s="17"/>
      <c r="T10" s="17"/>
      <c r="AA10" s="180" t="s">
        <v>29</v>
      </c>
      <c r="AB10" s="185"/>
      <c r="AC10" s="185"/>
      <c r="AD10" s="185"/>
      <c r="AE10" s="185"/>
      <c r="AF10" s="181"/>
      <c r="AG10" s="213"/>
      <c r="AH10" s="214"/>
      <c r="AI10" s="214"/>
      <c r="AJ10" s="214"/>
      <c r="AK10" s="215"/>
      <c r="AL10" s="216"/>
      <c r="AM10" s="216"/>
      <c r="AN10" s="216"/>
      <c r="AO10" s="216"/>
      <c r="AP10" s="216"/>
      <c r="AQ10" s="216"/>
      <c r="AR10" s="216"/>
      <c r="AS10" s="216"/>
      <c r="AT10" s="216"/>
      <c r="AU10" s="216"/>
      <c r="AV10" s="216"/>
      <c r="AW10" s="216"/>
      <c r="AX10" s="216"/>
      <c r="AZ10" s="23"/>
      <c r="BA10" s="23"/>
      <c r="BB10" s="23"/>
      <c r="BC10" s="23"/>
      <c r="BD10" s="23"/>
      <c r="BE10" s="23"/>
      <c r="BF10" s="23"/>
      <c r="BG10" s="23"/>
      <c r="BH10" s="23"/>
      <c r="BI10" s="23"/>
      <c r="BJ10" s="23"/>
      <c r="BK10" s="23"/>
      <c r="BL10" s="23"/>
      <c r="BM10" s="23"/>
      <c r="BN10" s="23"/>
      <c r="BO10" s="23"/>
    </row>
    <row r="11" spans="2:70" ht="18.75" customHeight="1">
      <c r="B11" s="180" t="s">
        <v>31</v>
      </c>
      <c r="C11" s="185"/>
      <c r="D11" s="185"/>
      <c r="E11" s="185"/>
      <c r="F11" s="185"/>
      <c r="G11" s="185"/>
      <c r="H11" s="185"/>
      <c r="I11" s="185"/>
      <c r="J11" s="185"/>
      <c r="K11" s="185"/>
      <c r="L11" s="185"/>
      <c r="M11" s="185"/>
      <c r="N11" s="185"/>
      <c r="O11" s="185"/>
      <c r="P11" s="185"/>
      <c r="Q11" s="185"/>
      <c r="R11" s="185"/>
      <c r="S11" s="181"/>
      <c r="T11" s="217" t="s">
        <v>32</v>
      </c>
      <c r="U11" s="218"/>
      <c r="V11" s="218"/>
      <c r="W11" s="218"/>
      <c r="X11" s="218"/>
      <c r="Y11" s="219"/>
    </row>
    <row r="12" spans="2:70" ht="18.75">
      <c r="B12" s="220" t="s">
        <v>33</v>
      </c>
      <c r="C12" s="220"/>
      <c r="D12" s="220"/>
      <c r="E12" s="220"/>
      <c r="F12" s="220"/>
      <c r="G12" s="220"/>
      <c r="H12" s="220"/>
      <c r="I12" s="220"/>
      <c r="J12" s="220"/>
      <c r="K12" s="220"/>
      <c r="L12" s="220"/>
      <c r="M12" s="220"/>
      <c r="N12" s="220"/>
      <c r="O12" s="220"/>
      <c r="P12" s="220"/>
      <c r="Q12" s="220"/>
      <c r="R12" s="220"/>
      <c r="S12" s="220"/>
      <c r="T12" s="221"/>
      <c r="U12" s="222"/>
      <c r="V12" s="222"/>
      <c r="W12" s="222"/>
      <c r="X12" s="222"/>
      <c r="Y12" s="223"/>
      <c r="AA12" s="246" t="s">
        <v>34</v>
      </c>
      <c r="AB12" s="247"/>
      <c r="AC12" s="247"/>
      <c r="AD12" s="247"/>
      <c r="AE12" s="247"/>
      <c r="AF12" s="247"/>
      <c r="AG12" s="247"/>
      <c r="AH12" s="247"/>
      <c r="AI12" s="247"/>
      <c r="AJ12" s="247"/>
      <c r="AK12" s="247"/>
      <c r="AL12" s="247"/>
      <c r="AM12" s="247"/>
      <c r="AN12" s="247"/>
      <c r="AO12" s="247"/>
      <c r="AP12" s="247"/>
      <c r="AQ12" s="248"/>
      <c r="AR12" s="227">
        <v>10000000</v>
      </c>
      <c r="AS12" s="228"/>
      <c r="AT12" s="228"/>
      <c r="AU12" s="228"/>
      <c r="AV12" s="228"/>
      <c r="AW12" s="228"/>
      <c r="AX12" s="229"/>
      <c r="AY12" s="59"/>
      <c r="AZ12" s="59"/>
      <c r="BA12" s="59"/>
      <c r="BB12" s="59"/>
      <c r="BC12" s="60"/>
    </row>
    <row r="13" spans="2:70" ht="18.75">
      <c r="B13" s="61"/>
      <c r="C13" s="61"/>
      <c r="D13" s="61"/>
      <c r="E13" s="61"/>
      <c r="F13" s="61"/>
      <c r="G13" s="61"/>
      <c r="H13" s="61"/>
      <c r="I13" s="61"/>
      <c r="J13" s="61"/>
      <c r="K13" s="61"/>
      <c r="L13" s="61"/>
      <c r="M13" s="61"/>
      <c r="N13" s="61"/>
      <c r="O13" s="61"/>
      <c r="P13" s="61"/>
      <c r="Q13" s="61"/>
      <c r="R13" s="61"/>
      <c r="S13" s="61"/>
      <c r="T13" s="62"/>
      <c r="U13" s="62"/>
      <c r="V13" s="62"/>
      <c r="W13" s="62"/>
      <c r="X13" s="62"/>
      <c r="Y13" s="59"/>
      <c r="Z13" s="61"/>
      <c r="AA13" s="61"/>
      <c r="AB13" s="61"/>
      <c r="AC13" s="61"/>
      <c r="AD13" s="61"/>
      <c r="AE13" s="61"/>
      <c r="AF13" s="61"/>
      <c r="AG13" s="61"/>
      <c r="AH13" s="61"/>
      <c r="AI13" s="61"/>
      <c r="AJ13" s="61"/>
      <c r="AK13" s="61"/>
      <c r="AL13" s="61"/>
      <c r="AM13" s="61"/>
      <c r="AN13" s="61"/>
      <c r="AO13" s="61"/>
      <c r="AP13" s="61"/>
      <c r="AQ13" s="61"/>
      <c r="AR13" s="62"/>
      <c r="AS13" s="62"/>
      <c r="AT13" s="62"/>
      <c r="AU13" s="62"/>
      <c r="AV13" s="62"/>
      <c r="AW13" s="59"/>
      <c r="AX13" s="59"/>
      <c r="AY13" s="59"/>
      <c r="AZ13" s="59"/>
      <c r="BA13" s="59"/>
      <c r="BB13" s="59"/>
      <c r="BC13" s="60"/>
    </row>
    <row r="14" spans="2:70">
      <c r="B14" s="212" t="s">
        <v>36</v>
      </c>
      <c r="C14" s="212"/>
      <c r="D14" s="212"/>
      <c r="E14" s="212"/>
      <c r="F14" s="212"/>
      <c r="G14" s="212"/>
      <c r="H14" s="212"/>
      <c r="I14" s="212"/>
      <c r="J14" s="212"/>
      <c r="K14" s="212"/>
      <c r="L14" s="212"/>
      <c r="M14" s="212"/>
      <c r="N14" s="212"/>
      <c r="O14" s="212"/>
      <c r="P14" s="212"/>
      <c r="Q14" s="212"/>
      <c r="R14" s="212"/>
      <c r="S14" s="212"/>
    </row>
    <row r="15" spans="2:70">
      <c r="B15" s="54"/>
      <c r="C15" s="131" t="s">
        <v>37</v>
      </c>
      <c r="D15" s="132"/>
      <c r="E15" s="132"/>
      <c r="F15" s="133"/>
      <c r="G15" s="132" t="s">
        <v>38</v>
      </c>
      <c r="H15" s="132"/>
      <c r="I15" s="132"/>
      <c r="J15" s="133"/>
      <c r="K15" s="132" t="s">
        <v>39</v>
      </c>
      <c r="L15" s="132"/>
      <c r="M15" s="132"/>
      <c r="N15" s="133"/>
      <c r="O15" s="131" t="s">
        <v>40</v>
      </c>
      <c r="P15" s="133"/>
      <c r="Q15" s="131" t="s">
        <v>41</v>
      </c>
      <c r="R15" s="132"/>
      <c r="S15" s="137"/>
      <c r="U15" s="180" t="s">
        <v>41</v>
      </c>
      <c r="V15" s="185"/>
      <c r="W15" s="181"/>
      <c r="X15" s="180" t="s">
        <v>42</v>
      </c>
      <c r="Y15" s="185"/>
      <c r="Z15" s="181"/>
      <c r="AA15" s="180" t="s">
        <v>43</v>
      </c>
      <c r="AB15" s="185"/>
      <c r="AC15" s="181"/>
    </row>
    <row r="16" spans="2:70">
      <c r="B16" s="15">
        <v>1</v>
      </c>
      <c r="C16" s="196"/>
      <c r="D16" s="197"/>
      <c r="E16" s="197"/>
      <c r="F16" s="198"/>
      <c r="G16" s="207"/>
      <c r="H16" s="208"/>
      <c r="I16" s="208"/>
      <c r="J16" s="209"/>
      <c r="K16" s="207"/>
      <c r="L16" s="208"/>
      <c r="M16" s="208"/>
      <c r="N16" s="209"/>
      <c r="O16" s="199" t="str">
        <f t="shared" ref="O16:O25" si="0">IF(G16="","",K16-G16+1)</f>
        <v/>
      </c>
      <c r="P16" s="111"/>
      <c r="Q16" s="174"/>
      <c r="R16" s="175"/>
      <c r="S16" s="200"/>
      <c r="U16" s="180" t="s">
        <v>46</v>
      </c>
      <c r="V16" s="185"/>
      <c r="W16" s="181"/>
      <c r="X16" s="199">
        <f>COUNTIF(Q16:S35,"脳損傷")</f>
        <v>0</v>
      </c>
      <c r="Y16" s="110"/>
      <c r="Z16" s="111"/>
      <c r="AA16" s="199">
        <f ca="1">SUMIF(Q16:S35,"脳損傷",O16:P35)</f>
        <v>0</v>
      </c>
      <c r="AB16" s="110"/>
      <c r="AC16" s="111"/>
    </row>
    <row r="17" spans="2:29">
      <c r="B17" s="15">
        <f>B16+1</f>
        <v>2</v>
      </c>
      <c r="C17" s="196"/>
      <c r="D17" s="197"/>
      <c r="E17" s="197"/>
      <c r="F17" s="198"/>
      <c r="G17" s="207"/>
      <c r="H17" s="208"/>
      <c r="I17" s="208"/>
      <c r="J17" s="209"/>
      <c r="K17" s="207"/>
      <c r="L17" s="208"/>
      <c r="M17" s="208"/>
      <c r="N17" s="209"/>
      <c r="O17" s="199" t="str">
        <f t="shared" ref="O17" si="1">IF(G17="","",K17-G17+1)</f>
        <v/>
      </c>
      <c r="P17" s="111"/>
      <c r="Q17" s="174"/>
      <c r="R17" s="175"/>
      <c r="S17" s="200"/>
      <c r="U17" s="180" t="s">
        <v>48</v>
      </c>
      <c r="V17" s="185"/>
      <c r="W17" s="181"/>
      <c r="X17" s="199">
        <f>COUNTIF(Q16:S35,"脊髄損傷")</f>
        <v>0</v>
      </c>
      <c r="Y17" s="110"/>
      <c r="Z17" s="111"/>
      <c r="AA17" s="199">
        <f ca="1">SUMIF(Q16:S35,"脊髄損傷",O16:P35)</f>
        <v>0</v>
      </c>
      <c r="AB17" s="110"/>
      <c r="AC17" s="111"/>
    </row>
    <row r="18" spans="2:29">
      <c r="B18" s="15">
        <f t="shared" ref="B18:B35" si="2">B17+1</f>
        <v>3</v>
      </c>
      <c r="C18" s="196"/>
      <c r="D18" s="197"/>
      <c r="E18" s="197"/>
      <c r="F18" s="198"/>
      <c r="G18" s="207"/>
      <c r="H18" s="208"/>
      <c r="I18" s="208"/>
      <c r="J18" s="209"/>
      <c r="K18" s="207"/>
      <c r="L18" s="208"/>
      <c r="M18" s="208"/>
      <c r="N18" s="209"/>
      <c r="O18" s="199" t="str">
        <f t="shared" si="0"/>
        <v/>
      </c>
      <c r="P18" s="111"/>
      <c r="Q18" s="174"/>
      <c r="R18" s="175"/>
      <c r="S18" s="200"/>
      <c r="U18" s="180" t="s">
        <v>50</v>
      </c>
      <c r="V18" s="185"/>
      <c r="W18" s="181"/>
      <c r="X18" s="199">
        <f>COUNTIF(Q17:S36,"その他")</f>
        <v>0</v>
      </c>
      <c r="Y18" s="110"/>
      <c r="Z18" s="111"/>
      <c r="AA18" s="199">
        <f ca="1">SUMIF(Q17:S36,"その他",O17:P36)</f>
        <v>0</v>
      </c>
      <c r="AB18" s="110"/>
      <c r="AC18" s="111"/>
    </row>
    <row r="19" spans="2:29">
      <c r="B19" s="15">
        <f t="shared" si="2"/>
        <v>4</v>
      </c>
      <c r="C19" s="196"/>
      <c r="D19" s="197"/>
      <c r="E19" s="197"/>
      <c r="F19" s="198"/>
      <c r="G19" s="207"/>
      <c r="H19" s="208"/>
      <c r="I19" s="208"/>
      <c r="J19" s="209"/>
      <c r="K19" s="207"/>
      <c r="L19" s="208"/>
      <c r="M19" s="208"/>
      <c r="N19" s="209"/>
      <c r="O19" s="199" t="str">
        <f t="shared" si="0"/>
        <v/>
      </c>
      <c r="P19" s="111"/>
      <c r="Q19" s="174"/>
      <c r="R19" s="175"/>
      <c r="S19" s="200"/>
    </row>
    <row r="20" spans="2:29">
      <c r="B20" s="15">
        <f t="shared" si="2"/>
        <v>5</v>
      </c>
      <c r="C20" s="196"/>
      <c r="D20" s="197"/>
      <c r="E20" s="197"/>
      <c r="F20" s="198"/>
      <c r="G20" s="207"/>
      <c r="H20" s="208"/>
      <c r="I20" s="208"/>
      <c r="J20" s="209"/>
      <c r="K20" s="207"/>
      <c r="L20" s="208"/>
      <c r="M20" s="208"/>
      <c r="N20" s="209"/>
      <c r="O20" s="199" t="str">
        <f t="shared" si="0"/>
        <v/>
      </c>
      <c r="P20" s="111"/>
      <c r="Q20" s="174"/>
      <c r="R20" s="175"/>
      <c r="S20" s="200"/>
    </row>
    <row r="21" spans="2:29">
      <c r="B21" s="15">
        <f t="shared" si="2"/>
        <v>6</v>
      </c>
      <c r="C21" s="196"/>
      <c r="D21" s="197"/>
      <c r="E21" s="197"/>
      <c r="F21" s="198"/>
      <c r="G21" s="207"/>
      <c r="H21" s="208"/>
      <c r="I21" s="208"/>
      <c r="J21" s="209"/>
      <c r="K21" s="207"/>
      <c r="L21" s="208"/>
      <c r="M21" s="208"/>
      <c r="N21" s="209"/>
      <c r="O21" s="199" t="str">
        <f t="shared" si="0"/>
        <v/>
      </c>
      <c r="P21" s="111"/>
      <c r="Q21" s="174"/>
      <c r="R21" s="175"/>
      <c r="S21" s="200"/>
      <c r="U21" s="206" t="s">
        <v>53</v>
      </c>
      <c r="V21" s="206"/>
      <c r="W21" s="206"/>
      <c r="X21" s="206"/>
      <c r="Y21" s="206"/>
      <c r="Z21" s="206"/>
      <c r="AA21" s="206"/>
      <c r="AB21" s="206"/>
      <c r="AC21" s="206"/>
    </row>
    <row r="22" spans="2:29">
      <c r="B22" s="15">
        <f t="shared" si="2"/>
        <v>7</v>
      </c>
      <c r="C22" s="196"/>
      <c r="D22" s="197"/>
      <c r="E22" s="197"/>
      <c r="F22" s="198"/>
      <c r="G22" s="207"/>
      <c r="H22" s="208"/>
      <c r="I22" s="208"/>
      <c r="J22" s="209"/>
      <c r="K22" s="207"/>
      <c r="L22" s="208"/>
      <c r="M22" s="208"/>
      <c r="N22" s="209"/>
      <c r="O22" s="199" t="str">
        <f t="shared" si="0"/>
        <v/>
      </c>
      <c r="P22" s="111"/>
      <c r="Q22" s="174"/>
      <c r="R22" s="175"/>
      <c r="S22" s="200"/>
      <c r="U22" s="206"/>
      <c r="V22" s="206"/>
      <c r="W22" s="206"/>
      <c r="X22" s="206"/>
      <c r="Y22" s="206"/>
      <c r="Z22" s="206"/>
      <c r="AA22" s="206"/>
      <c r="AB22" s="206"/>
      <c r="AC22" s="206"/>
    </row>
    <row r="23" spans="2:29">
      <c r="B23" s="15">
        <f t="shared" si="2"/>
        <v>8</v>
      </c>
      <c r="C23" s="196"/>
      <c r="D23" s="197"/>
      <c r="E23" s="197"/>
      <c r="F23" s="198"/>
      <c r="G23" s="207"/>
      <c r="H23" s="208"/>
      <c r="I23" s="208"/>
      <c r="J23" s="209"/>
      <c r="K23" s="207"/>
      <c r="L23" s="208"/>
      <c r="M23" s="208"/>
      <c r="N23" s="209"/>
      <c r="O23" s="199" t="str">
        <f t="shared" si="0"/>
        <v/>
      </c>
      <c r="P23" s="111"/>
      <c r="Q23" s="174"/>
      <c r="R23" s="175"/>
      <c r="S23" s="200"/>
      <c r="U23" s="191" t="s">
        <v>56</v>
      </c>
      <c r="V23" s="191"/>
      <c r="W23" s="191"/>
      <c r="X23" s="210"/>
      <c r="Y23" s="210"/>
      <c r="Z23" s="210"/>
      <c r="AA23" s="191" t="s">
        <v>57</v>
      </c>
      <c r="AB23" s="191"/>
      <c r="AC23" s="191"/>
    </row>
    <row r="24" spans="2:29">
      <c r="B24" s="15">
        <f t="shared" si="2"/>
        <v>9</v>
      </c>
      <c r="C24" s="196"/>
      <c r="D24" s="197"/>
      <c r="E24" s="197"/>
      <c r="F24" s="198"/>
      <c r="G24" s="207"/>
      <c r="H24" s="208"/>
      <c r="I24" s="208"/>
      <c r="J24" s="209"/>
      <c r="K24" s="207"/>
      <c r="L24" s="208"/>
      <c r="M24" s="208"/>
      <c r="N24" s="209"/>
      <c r="O24" s="199" t="str">
        <f t="shared" si="0"/>
        <v/>
      </c>
      <c r="P24" s="111"/>
      <c r="Q24" s="174"/>
      <c r="R24" s="175"/>
      <c r="S24" s="200"/>
      <c r="U24" s="191" t="s">
        <v>48</v>
      </c>
      <c r="V24" s="191"/>
      <c r="W24" s="191"/>
      <c r="X24" s="210"/>
      <c r="Y24" s="210"/>
      <c r="Z24" s="210"/>
      <c r="AA24" s="191" t="s">
        <v>57</v>
      </c>
      <c r="AB24" s="191"/>
      <c r="AC24" s="191"/>
    </row>
    <row r="25" spans="2:29">
      <c r="B25" s="15">
        <f t="shared" si="2"/>
        <v>10</v>
      </c>
      <c r="C25" s="196"/>
      <c r="D25" s="197"/>
      <c r="E25" s="197"/>
      <c r="F25" s="198"/>
      <c r="G25" s="207"/>
      <c r="H25" s="208"/>
      <c r="I25" s="208"/>
      <c r="J25" s="209"/>
      <c r="K25" s="207"/>
      <c r="L25" s="208"/>
      <c r="M25" s="208"/>
      <c r="N25" s="209"/>
      <c r="O25" s="199" t="str">
        <f t="shared" si="0"/>
        <v/>
      </c>
      <c r="P25" s="111"/>
      <c r="Q25" s="174"/>
      <c r="R25" s="175"/>
      <c r="S25" s="200"/>
      <c r="U25" s="191" t="s">
        <v>50</v>
      </c>
      <c r="V25" s="191"/>
      <c r="W25" s="191"/>
      <c r="X25" s="210"/>
      <c r="Y25" s="210"/>
      <c r="Z25" s="210"/>
      <c r="AA25" s="191" t="s">
        <v>57</v>
      </c>
      <c r="AB25" s="191"/>
      <c r="AC25" s="191"/>
    </row>
    <row r="26" spans="2:29">
      <c r="B26" s="15">
        <f t="shared" si="2"/>
        <v>11</v>
      </c>
      <c r="C26" s="196"/>
      <c r="D26" s="197"/>
      <c r="E26" s="197"/>
      <c r="F26" s="198"/>
      <c r="G26" s="207"/>
      <c r="H26" s="208"/>
      <c r="I26" s="208"/>
      <c r="J26" s="209"/>
      <c r="K26" s="207"/>
      <c r="L26" s="208"/>
      <c r="M26" s="208"/>
      <c r="N26" s="209"/>
      <c r="O26" s="199" t="str">
        <f t="shared" ref="O26:O35" si="3">IF(G26="","",K26-G26+1)</f>
        <v/>
      </c>
      <c r="P26" s="111"/>
      <c r="Q26" s="174"/>
      <c r="R26" s="175"/>
      <c r="S26" s="200"/>
      <c r="U26" s="191" t="s">
        <v>58</v>
      </c>
      <c r="V26" s="191"/>
      <c r="W26" s="191"/>
      <c r="X26" s="211" t="str">
        <f>IF(SUM(X23:Z25)=0,"0",SUM(X23:Z25))</f>
        <v>0</v>
      </c>
      <c r="Y26" s="211"/>
      <c r="Z26" s="211"/>
      <c r="AA26" s="191" t="s">
        <v>57</v>
      </c>
      <c r="AB26" s="191"/>
      <c r="AC26" s="191"/>
    </row>
    <row r="27" spans="2:29">
      <c r="B27" s="15">
        <f t="shared" si="2"/>
        <v>12</v>
      </c>
      <c r="C27" s="196"/>
      <c r="D27" s="197"/>
      <c r="E27" s="197"/>
      <c r="F27" s="198"/>
      <c r="G27" s="207"/>
      <c r="H27" s="208"/>
      <c r="I27" s="208"/>
      <c r="J27" s="209"/>
      <c r="K27" s="207"/>
      <c r="L27" s="208"/>
      <c r="M27" s="208"/>
      <c r="N27" s="209"/>
      <c r="O27" s="199" t="str">
        <f t="shared" si="3"/>
        <v/>
      </c>
      <c r="P27" s="111"/>
      <c r="Q27" s="174"/>
      <c r="R27" s="175"/>
      <c r="S27" s="200"/>
    </row>
    <row r="28" spans="2:29">
      <c r="B28" s="15">
        <f t="shared" si="2"/>
        <v>13</v>
      </c>
      <c r="C28" s="196"/>
      <c r="D28" s="197"/>
      <c r="E28" s="197"/>
      <c r="F28" s="198"/>
      <c r="G28" s="207"/>
      <c r="H28" s="208"/>
      <c r="I28" s="208"/>
      <c r="J28" s="209"/>
      <c r="K28" s="207"/>
      <c r="L28" s="208"/>
      <c r="M28" s="208"/>
      <c r="N28" s="209"/>
      <c r="O28" s="199" t="str">
        <f t="shared" si="3"/>
        <v/>
      </c>
      <c r="P28" s="111"/>
      <c r="Q28" s="174"/>
      <c r="R28" s="175"/>
      <c r="S28" s="200"/>
    </row>
    <row r="29" spans="2:29">
      <c r="B29" s="15">
        <f t="shared" si="2"/>
        <v>14</v>
      </c>
      <c r="C29" s="196"/>
      <c r="D29" s="197"/>
      <c r="E29" s="197"/>
      <c r="F29" s="198"/>
      <c r="G29" s="207"/>
      <c r="H29" s="208"/>
      <c r="I29" s="208"/>
      <c r="J29" s="209"/>
      <c r="K29" s="207"/>
      <c r="L29" s="208"/>
      <c r="M29" s="208"/>
      <c r="N29" s="209"/>
      <c r="O29" s="199" t="str">
        <f t="shared" si="3"/>
        <v/>
      </c>
      <c r="P29" s="111"/>
      <c r="Q29" s="174"/>
      <c r="R29" s="175"/>
      <c r="S29" s="200"/>
    </row>
    <row r="30" spans="2:29">
      <c r="B30" s="15">
        <f t="shared" si="2"/>
        <v>15</v>
      </c>
      <c r="C30" s="196"/>
      <c r="D30" s="197"/>
      <c r="E30" s="197"/>
      <c r="F30" s="198"/>
      <c r="G30" s="207"/>
      <c r="H30" s="208"/>
      <c r="I30" s="208"/>
      <c r="J30" s="209"/>
      <c r="K30" s="207"/>
      <c r="L30" s="208"/>
      <c r="M30" s="208"/>
      <c r="N30" s="209"/>
      <c r="O30" s="199" t="str">
        <f t="shared" si="3"/>
        <v/>
      </c>
      <c r="P30" s="111"/>
      <c r="Q30" s="174"/>
      <c r="R30" s="175"/>
      <c r="S30" s="200"/>
    </row>
    <row r="31" spans="2:29">
      <c r="B31" s="15">
        <f t="shared" si="2"/>
        <v>16</v>
      </c>
      <c r="C31" s="196"/>
      <c r="D31" s="197"/>
      <c r="E31" s="197"/>
      <c r="F31" s="198"/>
      <c r="G31" s="207"/>
      <c r="H31" s="208"/>
      <c r="I31" s="208"/>
      <c r="J31" s="209"/>
      <c r="K31" s="207"/>
      <c r="L31" s="208"/>
      <c r="M31" s="208"/>
      <c r="N31" s="209"/>
      <c r="O31" s="199" t="str">
        <f t="shared" si="3"/>
        <v/>
      </c>
      <c r="P31" s="111"/>
      <c r="Q31" s="174"/>
      <c r="R31" s="175"/>
      <c r="S31" s="200"/>
    </row>
    <row r="32" spans="2:29">
      <c r="B32" s="15">
        <f t="shared" si="2"/>
        <v>17</v>
      </c>
      <c r="C32" s="196"/>
      <c r="D32" s="197"/>
      <c r="E32" s="197"/>
      <c r="F32" s="198"/>
      <c r="G32" s="207"/>
      <c r="H32" s="208"/>
      <c r="I32" s="208"/>
      <c r="J32" s="209"/>
      <c r="K32" s="207"/>
      <c r="L32" s="208"/>
      <c r="M32" s="208"/>
      <c r="N32" s="209"/>
      <c r="O32" s="199" t="str">
        <f t="shared" si="3"/>
        <v/>
      </c>
      <c r="P32" s="111"/>
      <c r="Q32" s="174"/>
      <c r="R32" s="175"/>
      <c r="S32" s="200"/>
    </row>
    <row r="33" spans="2:87">
      <c r="B33" s="15">
        <f t="shared" si="2"/>
        <v>18</v>
      </c>
      <c r="C33" s="196"/>
      <c r="D33" s="197"/>
      <c r="E33" s="197"/>
      <c r="F33" s="198"/>
      <c r="G33" s="207"/>
      <c r="H33" s="208"/>
      <c r="I33" s="208"/>
      <c r="J33" s="209"/>
      <c r="K33" s="207"/>
      <c r="L33" s="208"/>
      <c r="M33" s="208"/>
      <c r="N33" s="209"/>
      <c r="O33" s="199" t="str">
        <f t="shared" si="3"/>
        <v/>
      </c>
      <c r="P33" s="111"/>
      <c r="Q33" s="174"/>
      <c r="R33" s="175"/>
      <c r="S33" s="200"/>
    </row>
    <row r="34" spans="2:87">
      <c r="B34" s="15">
        <f t="shared" si="2"/>
        <v>19</v>
      </c>
      <c r="C34" s="196"/>
      <c r="D34" s="197"/>
      <c r="E34" s="197"/>
      <c r="F34" s="198"/>
      <c r="G34" s="207"/>
      <c r="H34" s="208"/>
      <c r="I34" s="208"/>
      <c r="J34" s="209"/>
      <c r="K34" s="207"/>
      <c r="L34" s="208"/>
      <c r="M34" s="208"/>
      <c r="N34" s="209"/>
      <c r="O34" s="199" t="str">
        <f t="shared" si="3"/>
        <v/>
      </c>
      <c r="P34" s="111"/>
      <c r="Q34" s="174"/>
      <c r="R34" s="175"/>
      <c r="S34" s="200"/>
    </row>
    <row r="35" spans="2:87" ht="17.25" thickBot="1">
      <c r="B35" s="15">
        <f t="shared" si="2"/>
        <v>20</v>
      </c>
      <c r="C35" s="196"/>
      <c r="D35" s="197"/>
      <c r="E35" s="197"/>
      <c r="F35" s="198"/>
      <c r="G35" s="207"/>
      <c r="H35" s="208"/>
      <c r="I35" s="208"/>
      <c r="J35" s="209"/>
      <c r="K35" s="207"/>
      <c r="L35" s="208"/>
      <c r="M35" s="208"/>
      <c r="N35" s="209"/>
      <c r="O35" s="199" t="str">
        <f t="shared" si="3"/>
        <v/>
      </c>
      <c r="P35" s="111"/>
      <c r="Q35" s="174"/>
      <c r="R35" s="175"/>
      <c r="S35" s="200"/>
    </row>
    <row r="36" spans="2:87" ht="17.25" thickBot="1">
      <c r="B36" s="12" t="s">
        <v>58</v>
      </c>
      <c r="C36" s="201">
        <f>COUNTA(C16:F35)</f>
        <v>0</v>
      </c>
      <c r="D36" s="202"/>
      <c r="E36" s="202"/>
      <c r="F36" s="203"/>
      <c r="G36" s="204"/>
      <c r="H36" s="101"/>
      <c r="I36" s="101"/>
      <c r="J36" s="205"/>
      <c r="K36" s="204"/>
      <c r="L36" s="101"/>
      <c r="M36" s="101"/>
      <c r="N36" s="205"/>
      <c r="O36" s="201">
        <f>SUM(O16:P35)</f>
        <v>0</v>
      </c>
      <c r="P36" s="203"/>
      <c r="Q36" s="204"/>
      <c r="R36" s="101"/>
      <c r="S36" s="102"/>
    </row>
    <row r="38" spans="2:87" s="59" customFormat="1" ht="18.75">
      <c r="B38" s="187" t="s">
        <v>140</v>
      </c>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95"/>
      <c r="AB38" s="180" t="s">
        <v>60</v>
      </c>
      <c r="AC38" s="185"/>
      <c r="AD38" s="185"/>
      <c r="AE38" s="185"/>
      <c r="AF38" s="185"/>
      <c r="AG38" s="181"/>
      <c r="AH38" s="180" t="s">
        <v>61</v>
      </c>
      <c r="AI38" s="185"/>
      <c r="AJ38" s="185"/>
      <c r="AK38" s="185"/>
      <c r="AL38" s="185"/>
      <c r="AM38" s="181"/>
      <c r="AN38" s="180" t="s">
        <v>62</v>
      </c>
      <c r="AO38" s="185"/>
      <c r="AP38" s="185"/>
      <c r="AQ38" s="185"/>
      <c r="AR38" s="185"/>
      <c r="AS38" s="181"/>
      <c r="AT38" s="16"/>
      <c r="AU38" s="16"/>
      <c r="AV38" s="16"/>
      <c r="AW38" s="180" t="s">
        <v>141</v>
      </c>
      <c r="AX38" s="185"/>
      <c r="AY38" s="185"/>
      <c r="AZ38" s="185"/>
      <c r="BA38" s="185"/>
      <c r="BB38" s="181"/>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row>
    <row r="39" spans="2:87" s="59" customFormat="1" ht="27" customHeight="1">
      <c r="B39" s="180" t="s">
        <v>64</v>
      </c>
      <c r="C39" s="181"/>
      <c r="D39" s="180" t="s">
        <v>65</v>
      </c>
      <c r="E39" s="185"/>
      <c r="F39" s="185"/>
      <c r="G39" s="185"/>
      <c r="H39" s="185"/>
      <c r="I39" s="185"/>
      <c r="J39" s="185"/>
      <c r="K39" s="185"/>
      <c r="L39" s="185"/>
      <c r="M39" s="181"/>
      <c r="N39" s="180" t="s">
        <v>66</v>
      </c>
      <c r="O39" s="185"/>
      <c r="P39" s="185"/>
      <c r="Q39" s="185"/>
      <c r="R39" s="181"/>
      <c r="S39" s="180" t="s">
        <v>67</v>
      </c>
      <c r="T39" s="185"/>
      <c r="U39" s="185"/>
      <c r="V39" s="185"/>
      <c r="W39" s="181"/>
      <c r="X39" s="180" t="s">
        <v>68</v>
      </c>
      <c r="Y39" s="185"/>
      <c r="Z39" s="185"/>
      <c r="AA39" s="181"/>
      <c r="AB39" s="180" t="s">
        <v>69</v>
      </c>
      <c r="AC39" s="185"/>
      <c r="AD39" s="181"/>
      <c r="AE39" s="180" t="s">
        <v>70</v>
      </c>
      <c r="AF39" s="185"/>
      <c r="AG39" s="181"/>
      <c r="AH39" s="180" t="s">
        <v>69</v>
      </c>
      <c r="AI39" s="185"/>
      <c r="AJ39" s="181"/>
      <c r="AK39" s="180" t="s">
        <v>70</v>
      </c>
      <c r="AL39" s="185"/>
      <c r="AM39" s="181"/>
      <c r="AN39" s="180" t="s">
        <v>69</v>
      </c>
      <c r="AO39" s="185"/>
      <c r="AP39" s="181"/>
      <c r="AQ39" s="180" t="s">
        <v>70</v>
      </c>
      <c r="AR39" s="185"/>
      <c r="AS39" s="181"/>
      <c r="AT39" s="188" t="s">
        <v>142</v>
      </c>
      <c r="AU39" s="244"/>
      <c r="AV39" s="245"/>
      <c r="AW39" s="191" t="s">
        <v>69</v>
      </c>
      <c r="AX39" s="191"/>
      <c r="AY39" s="191"/>
      <c r="AZ39" s="191" t="s">
        <v>70</v>
      </c>
      <c r="BA39" s="191"/>
      <c r="BB39" s="191"/>
      <c r="BC39" s="192" t="s">
        <v>72</v>
      </c>
      <c r="BD39" s="193"/>
      <c r="BE39" s="193"/>
      <c r="BF39" s="193"/>
      <c r="BG39" s="193"/>
      <c r="BH39" s="193"/>
      <c r="BI39" s="193"/>
      <c r="BJ39" s="193"/>
      <c r="BK39" s="193"/>
      <c r="BL39" s="193"/>
      <c r="BM39" s="193"/>
      <c r="BN39" s="193"/>
      <c r="BO39" s="193"/>
      <c r="BP39" s="193"/>
      <c r="BQ39" s="193"/>
      <c r="BR39" s="193"/>
      <c r="BS39" s="193"/>
      <c r="BT39" s="193"/>
      <c r="BU39" s="193"/>
      <c r="BV39" s="193"/>
      <c r="BW39" s="193"/>
      <c r="BX39" s="193"/>
      <c r="BY39" s="193"/>
      <c r="BZ39" s="193"/>
      <c r="CA39" s="193"/>
      <c r="CB39" s="193"/>
      <c r="CC39" s="193"/>
      <c r="CD39" s="193"/>
      <c r="CE39" s="193"/>
      <c r="CF39" s="194"/>
    </row>
    <row r="40" spans="2:87" s="59" customFormat="1" ht="18.75">
      <c r="B40" s="180">
        <v>1</v>
      </c>
      <c r="C40" s="181"/>
      <c r="D40" s="182"/>
      <c r="E40" s="183"/>
      <c r="F40" s="183"/>
      <c r="G40" s="183"/>
      <c r="H40" s="183"/>
      <c r="I40" s="183"/>
      <c r="J40" s="183"/>
      <c r="K40" s="183"/>
      <c r="L40" s="183"/>
      <c r="M40" s="184"/>
      <c r="N40" s="174"/>
      <c r="O40" s="175"/>
      <c r="P40" s="175"/>
      <c r="Q40" s="175"/>
      <c r="R40" s="176"/>
      <c r="S40" s="174"/>
      <c r="T40" s="175"/>
      <c r="U40" s="175"/>
      <c r="V40" s="175"/>
      <c r="W40" s="176"/>
      <c r="X40" s="174"/>
      <c r="Y40" s="175"/>
      <c r="Z40" s="175"/>
      <c r="AA40" s="176"/>
      <c r="AB40" s="168"/>
      <c r="AC40" s="169"/>
      <c r="AD40" s="170"/>
      <c r="AE40" s="106">
        <f>AB40*X40</f>
        <v>0</v>
      </c>
      <c r="AF40" s="107"/>
      <c r="AG40" s="108"/>
      <c r="AH40" s="106">
        <f>AB40*10/100</f>
        <v>0</v>
      </c>
      <c r="AI40" s="107"/>
      <c r="AJ40" s="108"/>
      <c r="AK40" s="106">
        <f>AE40*10/100</f>
        <v>0</v>
      </c>
      <c r="AL40" s="107"/>
      <c r="AM40" s="108"/>
      <c r="AN40" s="106">
        <f>AB40+AH40</f>
        <v>0</v>
      </c>
      <c r="AO40" s="107"/>
      <c r="AP40" s="108"/>
      <c r="AQ40" s="106">
        <f>AE40+AK40</f>
        <v>0</v>
      </c>
      <c r="AR40" s="107"/>
      <c r="AS40" s="108"/>
      <c r="AT40" s="171"/>
      <c r="AU40" s="172"/>
      <c r="AV40" s="173"/>
      <c r="AW40" s="167">
        <f>IF($U$9="税込み",AN40,AB40)</f>
        <v>0</v>
      </c>
      <c r="AX40" s="167"/>
      <c r="AY40" s="167"/>
      <c r="AZ40" s="167">
        <f>IF($U$9="税込み",AQ40,AE40)</f>
        <v>0</v>
      </c>
      <c r="BA40" s="167"/>
      <c r="BB40" s="167"/>
      <c r="BC40" s="182"/>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4"/>
    </row>
    <row r="41" spans="2:87" s="59" customFormat="1" ht="18.75">
      <c r="B41" s="180">
        <v>2</v>
      </c>
      <c r="C41" s="181"/>
      <c r="D41" s="182"/>
      <c r="E41" s="183"/>
      <c r="F41" s="183"/>
      <c r="G41" s="183"/>
      <c r="H41" s="183"/>
      <c r="I41" s="183"/>
      <c r="J41" s="183"/>
      <c r="K41" s="183"/>
      <c r="L41" s="183"/>
      <c r="M41" s="184"/>
      <c r="N41" s="174"/>
      <c r="O41" s="175"/>
      <c r="P41" s="175"/>
      <c r="Q41" s="175"/>
      <c r="R41" s="176"/>
      <c r="S41" s="174"/>
      <c r="T41" s="175"/>
      <c r="U41" s="175"/>
      <c r="V41" s="175"/>
      <c r="W41" s="176"/>
      <c r="X41" s="174"/>
      <c r="Y41" s="175"/>
      <c r="Z41" s="175"/>
      <c r="AA41" s="176"/>
      <c r="AB41" s="168"/>
      <c r="AC41" s="169"/>
      <c r="AD41" s="170"/>
      <c r="AE41" s="106">
        <f>AB41*X41</f>
        <v>0</v>
      </c>
      <c r="AF41" s="107"/>
      <c r="AG41" s="108"/>
      <c r="AH41" s="106">
        <f>AB41*10/100</f>
        <v>0</v>
      </c>
      <c r="AI41" s="107"/>
      <c r="AJ41" s="108"/>
      <c r="AK41" s="106">
        <f>AE41*10/100</f>
        <v>0</v>
      </c>
      <c r="AL41" s="107"/>
      <c r="AM41" s="108"/>
      <c r="AN41" s="106">
        <f>AB41+AH41</f>
        <v>0</v>
      </c>
      <c r="AO41" s="107"/>
      <c r="AP41" s="108"/>
      <c r="AQ41" s="106">
        <f>AE41+AK41</f>
        <v>0</v>
      </c>
      <c r="AR41" s="107"/>
      <c r="AS41" s="108"/>
      <c r="AT41" s="171"/>
      <c r="AU41" s="172"/>
      <c r="AV41" s="173"/>
      <c r="AW41" s="167">
        <f>IF($U$9="税込み",AN41,AB41)</f>
        <v>0</v>
      </c>
      <c r="AX41" s="167"/>
      <c r="AY41" s="167"/>
      <c r="AZ41" s="167">
        <f>IF($U$9="税込み",AQ41,AE41)</f>
        <v>0</v>
      </c>
      <c r="BA41" s="167"/>
      <c r="BB41" s="167"/>
      <c r="BC41" s="182"/>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4"/>
    </row>
    <row r="42" spans="2:87" s="59" customFormat="1" ht="18.75">
      <c r="B42" s="180">
        <v>3</v>
      </c>
      <c r="C42" s="181"/>
      <c r="D42" s="182"/>
      <c r="E42" s="183"/>
      <c r="F42" s="183"/>
      <c r="G42" s="183"/>
      <c r="H42" s="183"/>
      <c r="I42" s="183"/>
      <c r="J42" s="183"/>
      <c r="K42" s="183"/>
      <c r="L42" s="183"/>
      <c r="M42" s="184"/>
      <c r="N42" s="174"/>
      <c r="O42" s="175"/>
      <c r="P42" s="175"/>
      <c r="Q42" s="175"/>
      <c r="R42" s="176"/>
      <c r="S42" s="174"/>
      <c r="T42" s="175"/>
      <c r="U42" s="175"/>
      <c r="V42" s="175"/>
      <c r="W42" s="176"/>
      <c r="X42" s="174"/>
      <c r="Y42" s="175"/>
      <c r="Z42" s="175"/>
      <c r="AA42" s="176"/>
      <c r="AB42" s="168"/>
      <c r="AC42" s="169"/>
      <c r="AD42" s="170"/>
      <c r="AE42" s="106">
        <f>AB42*X42</f>
        <v>0</v>
      </c>
      <c r="AF42" s="107"/>
      <c r="AG42" s="108"/>
      <c r="AH42" s="106">
        <f>AB42*10/100</f>
        <v>0</v>
      </c>
      <c r="AI42" s="107"/>
      <c r="AJ42" s="108"/>
      <c r="AK42" s="106">
        <f>AE42*10/100</f>
        <v>0</v>
      </c>
      <c r="AL42" s="107"/>
      <c r="AM42" s="108"/>
      <c r="AN42" s="106">
        <f>AB42+AH42</f>
        <v>0</v>
      </c>
      <c r="AO42" s="107"/>
      <c r="AP42" s="108"/>
      <c r="AQ42" s="106">
        <f>AE42+AK42</f>
        <v>0</v>
      </c>
      <c r="AR42" s="107"/>
      <c r="AS42" s="108"/>
      <c r="AT42" s="171"/>
      <c r="AU42" s="172"/>
      <c r="AV42" s="173"/>
      <c r="AW42" s="167">
        <f>IF($U$9="税込み",AN42,AB42)</f>
        <v>0</v>
      </c>
      <c r="AX42" s="167"/>
      <c r="AY42" s="167"/>
      <c r="AZ42" s="167">
        <f>IF($U$9="税込み",AQ42,AE42)</f>
        <v>0</v>
      </c>
      <c r="BA42" s="167"/>
      <c r="BB42" s="167"/>
      <c r="BC42" s="182"/>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4"/>
    </row>
    <row r="43" spans="2:87" s="59" customFormat="1" ht="18.75">
      <c r="B43" s="180">
        <v>4</v>
      </c>
      <c r="C43" s="181"/>
      <c r="D43" s="182"/>
      <c r="E43" s="183"/>
      <c r="F43" s="183"/>
      <c r="G43" s="183"/>
      <c r="H43" s="183"/>
      <c r="I43" s="183"/>
      <c r="J43" s="183"/>
      <c r="K43" s="183"/>
      <c r="L43" s="183"/>
      <c r="M43" s="184"/>
      <c r="N43" s="174"/>
      <c r="O43" s="175"/>
      <c r="P43" s="175"/>
      <c r="Q43" s="175"/>
      <c r="R43" s="176"/>
      <c r="S43" s="174"/>
      <c r="T43" s="175"/>
      <c r="U43" s="175"/>
      <c r="V43" s="175"/>
      <c r="W43" s="176"/>
      <c r="X43" s="174"/>
      <c r="Y43" s="175"/>
      <c r="Z43" s="175"/>
      <c r="AA43" s="176"/>
      <c r="AB43" s="168"/>
      <c r="AC43" s="169"/>
      <c r="AD43" s="170"/>
      <c r="AE43" s="106">
        <f t="shared" ref="AE43:AE49" si="4">AB43*X43</f>
        <v>0</v>
      </c>
      <c r="AF43" s="107"/>
      <c r="AG43" s="108"/>
      <c r="AH43" s="106">
        <f t="shared" ref="AH43:AH49" si="5">AB43*10/100</f>
        <v>0</v>
      </c>
      <c r="AI43" s="107"/>
      <c r="AJ43" s="108"/>
      <c r="AK43" s="106">
        <f t="shared" ref="AK43:AK49" si="6">AE43*10/100</f>
        <v>0</v>
      </c>
      <c r="AL43" s="107"/>
      <c r="AM43" s="108"/>
      <c r="AN43" s="106">
        <f t="shared" ref="AN43:AN49" si="7">AB43+AH43</f>
        <v>0</v>
      </c>
      <c r="AO43" s="107"/>
      <c r="AP43" s="108"/>
      <c r="AQ43" s="106">
        <f t="shared" ref="AQ43:AQ49" si="8">AE43+AK43</f>
        <v>0</v>
      </c>
      <c r="AR43" s="107"/>
      <c r="AS43" s="108"/>
      <c r="AT43" s="171"/>
      <c r="AU43" s="172"/>
      <c r="AV43" s="173"/>
      <c r="AW43" s="167">
        <f t="shared" ref="AW43:AW49" si="9">IF($U$9="税込み",AN43,AB43)</f>
        <v>0</v>
      </c>
      <c r="AX43" s="167"/>
      <c r="AY43" s="167"/>
      <c r="AZ43" s="167">
        <f t="shared" ref="AZ43:AZ49" si="10">IF($U$9="税込み",AQ43,AE43)</f>
        <v>0</v>
      </c>
      <c r="BA43" s="167"/>
      <c r="BB43" s="167"/>
      <c r="BC43" s="182"/>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4"/>
    </row>
    <row r="44" spans="2:87" s="59" customFormat="1" ht="18.75">
      <c r="B44" s="180">
        <v>5</v>
      </c>
      <c r="C44" s="181"/>
      <c r="D44" s="182"/>
      <c r="E44" s="183"/>
      <c r="F44" s="183"/>
      <c r="G44" s="183"/>
      <c r="H44" s="183"/>
      <c r="I44" s="183"/>
      <c r="J44" s="183"/>
      <c r="K44" s="183"/>
      <c r="L44" s="183"/>
      <c r="M44" s="184"/>
      <c r="N44" s="174"/>
      <c r="O44" s="175"/>
      <c r="P44" s="175"/>
      <c r="Q44" s="175"/>
      <c r="R44" s="176"/>
      <c r="S44" s="174"/>
      <c r="T44" s="175"/>
      <c r="U44" s="175"/>
      <c r="V44" s="175"/>
      <c r="W44" s="176"/>
      <c r="X44" s="174"/>
      <c r="Y44" s="175"/>
      <c r="Z44" s="175"/>
      <c r="AA44" s="176"/>
      <c r="AB44" s="168"/>
      <c r="AC44" s="169"/>
      <c r="AD44" s="170"/>
      <c r="AE44" s="106">
        <f t="shared" si="4"/>
        <v>0</v>
      </c>
      <c r="AF44" s="107"/>
      <c r="AG44" s="108"/>
      <c r="AH44" s="106">
        <f t="shared" si="5"/>
        <v>0</v>
      </c>
      <c r="AI44" s="107"/>
      <c r="AJ44" s="108"/>
      <c r="AK44" s="106">
        <f t="shared" si="6"/>
        <v>0</v>
      </c>
      <c r="AL44" s="107"/>
      <c r="AM44" s="108"/>
      <c r="AN44" s="106">
        <f t="shared" si="7"/>
        <v>0</v>
      </c>
      <c r="AO44" s="107"/>
      <c r="AP44" s="108"/>
      <c r="AQ44" s="106">
        <f t="shared" si="8"/>
        <v>0</v>
      </c>
      <c r="AR44" s="107"/>
      <c r="AS44" s="108"/>
      <c r="AT44" s="171"/>
      <c r="AU44" s="172"/>
      <c r="AV44" s="173"/>
      <c r="AW44" s="167">
        <f t="shared" si="9"/>
        <v>0</v>
      </c>
      <c r="AX44" s="167"/>
      <c r="AY44" s="167"/>
      <c r="AZ44" s="167">
        <f t="shared" si="10"/>
        <v>0</v>
      </c>
      <c r="BA44" s="167"/>
      <c r="BB44" s="167"/>
      <c r="BC44" s="182"/>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4"/>
    </row>
    <row r="45" spans="2:87" s="59" customFormat="1" ht="18.75">
      <c r="B45" s="180">
        <v>6</v>
      </c>
      <c r="C45" s="181"/>
      <c r="D45" s="182"/>
      <c r="E45" s="183"/>
      <c r="F45" s="183"/>
      <c r="G45" s="183"/>
      <c r="H45" s="183"/>
      <c r="I45" s="183"/>
      <c r="J45" s="183"/>
      <c r="K45" s="183"/>
      <c r="L45" s="183"/>
      <c r="M45" s="184"/>
      <c r="N45" s="174"/>
      <c r="O45" s="175"/>
      <c r="P45" s="175"/>
      <c r="Q45" s="175"/>
      <c r="R45" s="176"/>
      <c r="S45" s="174"/>
      <c r="T45" s="175"/>
      <c r="U45" s="175"/>
      <c r="V45" s="175"/>
      <c r="W45" s="176"/>
      <c r="X45" s="174"/>
      <c r="Y45" s="175"/>
      <c r="Z45" s="175"/>
      <c r="AA45" s="176"/>
      <c r="AB45" s="168"/>
      <c r="AC45" s="169"/>
      <c r="AD45" s="170"/>
      <c r="AE45" s="106">
        <f t="shared" si="4"/>
        <v>0</v>
      </c>
      <c r="AF45" s="107"/>
      <c r="AG45" s="108"/>
      <c r="AH45" s="106">
        <f t="shared" si="5"/>
        <v>0</v>
      </c>
      <c r="AI45" s="107"/>
      <c r="AJ45" s="108"/>
      <c r="AK45" s="106">
        <f t="shared" si="6"/>
        <v>0</v>
      </c>
      <c r="AL45" s="107"/>
      <c r="AM45" s="108"/>
      <c r="AN45" s="106">
        <f t="shared" si="7"/>
        <v>0</v>
      </c>
      <c r="AO45" s="107"/>
      <c r="AP45" s="108"/>
      <c r="AQ45" s="106">
        <f t="shared" si="8"/>
        <v>0</v>
      </c>
      <c r="AR45" s="107"/>
      <c r="AS45" s="108"/>
      <c r="AT45" s="171"/>
      <c r="AU45" s="172"/>
      <c r="AV45" s="173"/>
      <c r="AW45" s="167">
        <f t="shared" si="9"/>
        <v>0</v>
      </c>
      <c r="AX45" s="167"/>
      <c r="AY45" s="167"/>
      <c r="AZ45" s="167">
        <f t="shared" si="10"/>
        <v>0</v>
      </c>
      <c r="BA45" s="167"/>
      <c r="BB45" s="167"/>
      <c r="BC45" s="182"/>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4"/>
    </row>
    <row r="46" spans="2:87" s="59" customFormat="1" ht="18.75">
      <c r="B46" s="180">
        <v>7</v>
      </c>
      <c r="C46" s="181"/>
      <c r="D46" s="182"/>
      <c r="E46" s="183"/>
      <c r="F46" s="183"/>
      <c r="G46" s="183"/>
      <c r="H46" s="183"/>
      <c r="I46" s="183"/>
      <c r="J46" s="183"/>
      <c r="K46" s="183"/>
      <c r="L46" s="183"/>
      <c r="M46" s="184"/>
      <c r="N46" s="174"/>
      <c r="O46" s="175"/>
      <c r="P46" s="175"/>
      <c r="Q46" s="175"/>
      <c r="R46" s="176"/>
      <c r="S46" s="174"/>
      <c r="T46" s="175"/>
      <c r="U46" s="175"/>
      <c r="V46" s="175"/>
      <c r="W46" s="176"/>
      <c r="X46" s="174"/>
      <c r="Y46" s="175"/>
      <c r="Z46" s="175"/>
      <c r="AA46" s="176"/>
      <c r="AB46" s="168"/>
      <c r="AC46" s="169"/>
      <c r="AD46" s="170"/>
      <c r="AE46" s="106">
        <f t="shared" si="4"/>
        <v>0</v>
      </c>
      <c r="AF46" s="107"/>
      <c r="AG46" s="108"/>
      <c r="AH46" s="106">
        <f t="shared" si="5"/>
        <v>0</v>
      </c>
      <c r="AI46" s="107"/>
      <c r="AJ46" s="108"/>
      <c r="AK46" s="106">
        <f t="shared" si="6"/>
        <v>0</v>
      </c>
      <c r="AL46" s="107"/>
      <c r="AM46" s="108"/>
      <c r="AN46" s="106">
        <f t="shared" si="7"/>
        <v>0</v>
      </c>
      <c r="AO46" s="107"/>
      <c r="AP46" s="108"/>
      <c r="AQ46" s="106">
        <f t="shared" si="8"/>
        <v>0</v>
      </c>
      <c r="AR46" s="107"/>
      <c r="AS46" s="108"/>
      <c r="AT46" s="171"/>
      <c r="AU46" s="172"/>
      <c r="AV46" s="173"/>
      <c r="AW46" s="167">
        <f t="shared" si="9"/>
        <v>0</v>
      </c>
      <c r="AX46" s="167"/>
      <c r="AY46" s="167"/>
      <c r="AZ46" s="167">
        <f t="shared" si="10"/>
        <v>0</v>
      </c>
      <c r="BA46" s="167"/>
      <c r="BB46" s="167"/>
      <c r="BC46" s="182"/>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4"/>
    </row>
    <row r="47" spans="2:87" s="59" customFormat="1" ht="18.75">
      <c r="B47" s="180">
        <v>8</v>
      </c>
      <c r="C47" s="181"/>
      <c r="D47" s="182"/>
      <c r="E47" s="183"/>
      <c r="F47" s="183"/>
      <c r="G47" s="183"/>
      <c r="H47" s="183"/>
      <c r="I47" s="183"/>
      <c r="J47" s="183"/>
      <c r="K47" s="183"/>
      <c r="L47" s="183"/>
      <c r="M47" s="184"/>
      <c r="N47" s="174"/>
      <c r="O47" s="175"/>
      <c r="P47" s="175"/>
      <c r="Q47" s="175"/>
      <c r="R47" s="176"/>
      <c r="S47" s="174"/>
      <c r="T47" s="175"/>
      <c r="U47" s="175"/>
      <c r="V47" s="175"/>
      <c r="W47" s="176"/>
      <c r="X47" s="174"/>
      <c r="Y47" s="175"/>
      <c r="Z47" s="175"/>
      <c r="AA47" s="176"/>
      <c r="AB47" s="168"/>
      <c r="AC47" s="169"/>
      <c r="AD47" s="170"/>
      <c r="AE47" s="106">
        <f t="shared" si="4"/>
        <v>0</v>
      </c>
      <c r="AF47" s="107"/>
      <c r="AG47" s="108"/>
      <c r="AH47" s="106">
        <f t="shared" si="5"/>
        <v>0</v>
      </c>
      <c r="AI47" s="107"/>
      <c r="AJ47" s="108"/>
      <c r="AK47" s="106">
        <f t="shared" si="6"/>
        <v>0</v>
      </c>
      <c r="AL47" s="107"/>
      <c r="AM47" s="108"/>
      <c r="AN47" s="106">
        <f t="shared" si="7"/>
        <v>0</v>
      </c>
      <c r="AO47" s="107"/>
      <c r="AP47" s="108"/>
      <c r="AQ47" s="106">
        <f t="shared" si="8"/>
        <v>0</v>
      </c>
      <c r="AR47" s="107"/>
      <c r="AS47" s="108"/>
      <c r="AT47" s="171"/>
      <c r="AU47" s="172"/>
      <c r="AV47" s="173"/>
      <c r="AW47" s="167">
        <f t="shared" si="9"/>
        <v>0</v>
      </c>
      <c r="AX47" s="167"/>
      <c r="AY47" s="167"/>
      <c r="AZ47" s="167">
        <f t="shared" si="10"/>
        <v>0</v>
      </c>
      <c r="BA47" s="167"/>
      <c r="BB47" s="167"/>
      <c r="BC47" s="182"/>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4"/>
    </row>
    <row r="48" spans="2:87" s="59" customFormat="1" ht="18.75">
      <c r="B48" s="180">
        <v>9</v>
      </c>
      <c r="C48" s="181"/>
      <c r="D48" s="182"/>
      <c r="E48" s="183"/>
      <c r="F48" s="183"/>
      <c r="G48" s="183"/>
      <c r="H48" s="183"/>
      <c r="I48" s="183"/>
      <c r="J48" s="183"/>
      <c r="K48" s="183"/>
      <c r="L48" s="183"/>
      <c r="M48" s="184"/>
      <c r="N48" s="174"/>
      <c r="O48" s="175"/>
      <c r="P48" s="175"/>
      <c r="Q48" s="175"/>
      <c r="R48" s="176"/>
      <c r="S48" s="174"/>
      <c r="T48" s="175"/>
      <c r="U48" s="175"/>
      <c r="V48" s="175"/>
      <c r="W48" s="176"/>
      <c r="X48" s="174"/>
      <c r="Y48" s="175"/>
      <c r="Z48" s="175"/>
      <c r="AA48" s="176"/>
      <c r="AB48" s="168"/>
      <c r="AC48" s="169"/>
      <c r="AD48" s="170"/>
      <c r="AE48" s="106">
        <f t="shared" si="4"/>
        <v>0</v>
      </c>
      <c r="AF48" s="107"/>
      <c r="AG48" s="108"/>
      <c r="AH48" s="106">
        <f t="shared" si="5"/>
        <v>0</v>
      </c>
      <c r="AI48" s="107"/>
      <c r="AJ48" s="108"/>
      <c r="AK48" s="106">
        <f t="shared" si="6"/>
        <v>0</v>
      </c>
      <c r="AL48" s="107"/>
      <c r="AM48" s="108"/>
      <c r="AN48" s="106">
        <f t="shared" si="7"/>
        <v>0</v>
      </c>
      <c r="AO48" s="107"/>
      <c r="AP48" s="108"/>
      <c r="AQ48" s="106">
        <f t="shared" si="8"/>
        <v>0</v>
      </c>
      <c r="AR48" s="107"/>
      <c r="AS48" s="108"/>
      <c r="AT48" s="171"/>
      <c r="AU48" s="172"/>
      <c r="AV48" s="173"/>
      <c r="AW48" s="167">
        <f t="shared" si="9"/>
        <v>0</v>
      </c>
      <c r="AX48" s="167"/>
      <c r="AY48" s="167"/>
      <c r="AZ48" s="167">
        <f t="shared" si="10"/>
        <v>0</v>
      </c>
      <c r="BA48" s="167"/>
      <c r="BB48" s="167"/>
      <c r="BC48" s="182"/>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4"/>
    </row>
    <row r="49" spans="1:87" s="59" customFormat="1" ht="18.75">
      <c r="B49" s="180">
        <v>10</v>
      </c>
      <c r="C49" s="181"/>
      <c r="D49" s="182"/>
      <c r="E49" s="183"/>
      <c r="F49" s="183"/>
      <c r="G49" s="183"/>
      <c r="H49" s="183"/>
      <c r="I49" s="183"/>
      <c r="J49" s="183"/>
      <c r="K49" s="183"/>
      <c r="L49" s="183"/>
      <c r="M49" s="184"/>
      <c r="N49" s="174"/>
      <c r="O49" s="175"/>
      <c r="P49" s="175"/>
      <c r="Q49" s="175"/>
      <c r="R49" s="176"/>
      <c r="S49" s="174"/>
      <c r="T49" s="175"/>
      <c r="U49" s="175"/>
      <c r="V49" s="175"/>
      <c r="W49" s="176"/>
      <c r="X49" s="174"/>
      <c r="Y49" s="175"/>
      <c r="Z49" s="175"/>
      <c r="AA49" s="176"/>
      <c r="AB49" s="168"/>
      <c r="AC49" s="169"/>
      <c r="AD49" s="170"/>
      <c r="AE49" s="106">
        <f t="shared" si="4"/>
        <v>0</v>
      </c>
      <c r="AF49" s="107"/>
      <c r="AG49" s="108"/>
      <c r="AH49" s="106">
        <f t="shared" si="5"/>
        <v>0</v>
      </c>
      <c r="AI49" s="107"/>
      <c r="AJ49" s="108"/>
      <c r="AK49" s="106">
        <f t="shared" si="6"/>
        <v>0</v>
      </c>
      <c r="AL49" s="107"/>
      <c r="AM49" s="108"/>
      <c r="AN49" s="106">
        <f t="shared" si="7"/>
        <v>0</v>
      </c>
      <c r="AO49" s="107"/>
      <c r="AP49" s="108"/>
      <c r="AQ49" s="106">
        <f t="shared" si="8"/>
        <v>0</v>
      </c>
      <c r="AR49" s="107"/>
      <c r="AS49" s="108"/>
      <c r="AT49" s="171"/>
      <c r="AU49" s="172"/>
      <c r="AV49" s="173"/>
      <c r="AW49" s="167">
        <f t="shared" si="9"/>
        <v>0</v>
      </c>
      <c r="AX49" s="167"/>
      <c r="AY49" s="167"/>
      <c r="AZ49" s="167">
        <f t="shared" si="10"/>
        <v>0</v>
      </c>
      <c r="BA49" s="167"/>
      <c r="BB49" s="167"/>
      <c r="BC49" s="182"/>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4"/>
    </row>
    <row r="50" spans="1:87" s="59" customFormat="1" ht="18.75">
      <c r="B50" s="14"/>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row>
    <row r="51" spans="1:87" s="64" customFormat="1" ht="18.75" customHeight="1">
      <c r="A51" s="63"/>
      <c r="B51" s="187" t="s">
        <v>85</v>
      </c>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row>
    <row r="52" spans="1:87" s="64" customFormat="1" ht="18.75" customHeight="1">
      <c r="A52" s="63"/>
      <c r="B52" s="165"/>
      <c r="C52" s="165"/>
      <c r="D52" s="165" t="s">
        <v>86</v>
      </c>
      <c r="E52" s="165"/>
      <c r="F52" s="165"/>
      <c r="G52" s="165"/>
      <c r="H52" s="165"/>
      <c r="I52" s="165" t="s">
        <v>87</v>
      </c>
      <c r="J52" s="165"/>
      <c r="K52" s="165"/>
      <c r="L52" s="165"/>
      <c r="M52" s="165" t="s">
        <v>88</v>
      </c>
      <c r="N52" s="165"/>
      <c r="O52" s="165"/>
      <c r="P52" s="165"/>
      <c r="Q52" s="165"/>
      <c r="R52" s="165"/>
      <c r="S52" s="165"/>
      <c r="T52" s="165"/>
      <c r="U52" s="166" t="s">
        <v>89</v>
      </c>
      <c r="V52" s="166"/>
      <c r="W52" s="166"/>
      <c r="X52" s="166"/>
      <c r="Y52" s="166"/>
      <c r="Z52" s="165" t="s">
        <v>90</v>
      </c>
      <c r="AA52" s="165"/>
      <c r="AB52" s="165"/>
      <c r="AC52" s="165"/>
      <c r="AD52" s="165"/>
      <c r="AE52" s="165"/>
      <c r="AF52" s="165"/>
      <c r="AG52" s="165"/>
      <c r="AH52" s="180" t="s">
        <v>60</v>
      </c>
      <c r="AI52" s="185"/>
      <c r="AJ52" s="181"/>
      <c r="AK52" s="180" t="s">
        <v>61</v>
      </c>
      <c r="AL52" s="185"/>
      <c r="AM52" s="181"/>
      <c r="AN52" s="180" t="s">
        <v>62</v>
      </c>
      <c r="AO52" s="185"/>
      <c r="AP52" s="181"/>
      <c r="AQ52" s="180" t="s">
        <v>91</v>
      </c>
      <c r="AR52" s="185"/>
      <c r="AS52" s="181"/>
      <c r="AT52" s="63"/>
      <c r="AU52" s="63"/>
      <c r="AV52" s="63"/>
      <c r="AW52" s="63"/>
      <c r="AX52" s="63"/>
      <c r="AY52" s="63"/>
      <c r="AZ52" s="63"/>
      <c r="BA52" s="63"/>
      <c r="BB52" s="63"/>
      <c r="BC52" s="63"/>
      <c r="BD52" s="63"/>
    </row>
    <row r="53" spans="1:87" s="64" customFormat="1" ht="18.75" customHeight="1">
      <c r="A53" s="63"/>
      <c r="B53" s="266">
        <v>1</v>
      </c>
      <c r="C53" s="267"/>
      <c r="D53" s="178"/>
      <c r="E53" s="178"/>
      <c r="F53" s="178"/>
      <c r="G53" s="178"/>
      <c r="H53" s="178"/>
      <c r="I53" s="178"/>
      <c r="J53" s="178"/>
      <c r="K53" s="178"/>
      <c r="L53" s="178"/>
      <c r="M53" s="179"/>
      <c r="N53" s="179"/>
      <c r="O53" s="179"/>
      <c r="P53" s="179"/>
      <c r="Q53" s="179"/>
      <c r="R53" s="179"/>
      <c r="S53" s="179"/>
      <c r="T53" s="179"/>
      <c r="U53" s="186"/>
      <c r="V53" s="186"/>
      <c r="W53" s="186"/>
      <c r="X53" s="186"/>
      <c r="Y53" s="186"/>
      <c r="Z53" s="178"/>
      <c r="AA53" s="178"/>
      <c r="AB53" s="178"/>
      <c r="AC53" s="178"/>
      <c r="AD53" s="178"/>
      <c r="AE53" s="178"/>
      <c r="AF53" s="178"/>
      <c r="AG53" s="178"/>
      <c r="AH53" s="106">
        <f>U53</f>
        <v>0</v>
      </c>
      <c r="AI53" s="107"/>
      <c r="AJ53" s="108"/>
      <c r="AK53" s="109">
        <f>AH53*10/100</f>
        <v>0</v>
      </c>
      <c r="AL53" s="110"/>
      <c r="AM53" s="111"/>
      <c r="AN53" s="109">
        <f>AH53+AK53</f>
        <v>0</v>
      </c>
      <c r="AO53" s="110"/>
      <c r="AP53" s="111"/>
      <c r="AQ53" s="109">
        <f>IF($T$11="税込み",AN53,AH53)</f>
        <v>0</v>
      </c>
      <c r="AR53" s="112"/>
      <c r="AS53" s="113"/>
      <c r="AT53" s="63"/>
      <c r="AU53" s="63"/>
      <c r="AV53" s="63"/>
      <c r="AW53" s="63"/>
      <c r="AX53" s="63"/>
      <c r="AY53" s="63"/>
      <c r="AZ53" s="63"/>
      <c r="BA53" s="63"/>
      <c r="BB53" s="63"/>
      <c r="BC53" s="63"/>
      <c r="BD53" s="63"/>
    </row>
    <row r="54" spans="1:87" s="64" customFormat="1" ht="18.75" customHeight="1">
      <c r="A54" s="63"/>
      <c r="B54" s="266">
        <v>2</v>
      </c>
      <c r="C54" s="267"/>
      <c r="D54" s="178"/>
      <c r="E54" s="178"/>
      <c r="F54" s="178"/>
      <c r="G54" s="178"/>
      <c r="H54" s="178"/>
      <c r="I54" s="178"/>
      <c r="J54" s="178"/>
      <c r="K54" s="178"/>
      <c r="L54" s="178"/>
      <c r="M54" s="179"/>
      <c r="N54" s="179"/>
      <c r="O54" s="179"/>
      <c r="P54" s="179"/>
      <c r="Q54" s="179"/>
      <c r="R54" s="179"/>
      <c r="S54" s="179"/>
      <c r="T54" s="179"/>
      <c r="U54" s="186"/>
      <c r="V54" s="186"/>
      <c r="W54" s="186"/>
      <c r="X54" s="186"/>
      <c r="Y54" s="186"/>
      <c r="Z54" s="178"/>
      <c r="AA54" s="178"/>
      <c r="AB54" s="178"/>
      <c r="AC54" s="178"/>
      <c r="AD54" s="178"/>
      <c r="AE54" s="178"/>
      <c r="AF54" s="178"/>
      <c r="AG54" s="178"/>
      <c r="AH54" s="106">
        <f t="shared" ref="AH54:AH62" si="11">U54</f>
        <v>0</v>
      </c>
      <c r="AI54" s="107"/>
      <c r="AJ54" s="108"/>
      <c r="AK54" s="109">
        <f t="shared" ref="AK54:AK62" si="12">AH54*10/100</f>
        <v>0</v>
      </c>
      <c r="AL54" s="110"/>
      <c r="AM54" s="111"/>
      <c r="AN54" s="109">
        <f t="shared" ref="AN54:AN62" si="13">AH54+AK54</f>
        <v>0</v>
      </c>
      <c r="AO54" s="110"/>
      <c r="AP54" s="111"/>
      <c r="AQ54" s="109">
        <f t="shared" ref="AQ54:AQ62" si="14">IF($T$11="税込み",AN54,AH54)</f>
        <v>0</v>
      </c>
      <c r="AR54" s="112"/>
      <c r="AS54" s="113"/>
      <c r="AT54" s="63"/>
      <c r="AU54" s="63"/>
      <c r="AV54" s="63"/>
      <c r="AW54" s="63"/>
      <c r="AX54" s="63"/>
      <c r="AY54" s="63"/>
      <c r="AZ54" s="63"/>
      <c r="BA54" s="63"/>
      <c r="BB54" s="63"/>
      <c r="BC54" s="63"/>
      <c r="BD54" s="63"/>
    </row>
    <row r="55" spans="1:87" s="64" customFormat="1" ht="18.75" customHeight="1">
      <c r="A55" s="63"/>
      <c r="B55" s="266">
        <v>3</v>
      </c>
      <c r="C55" s="267"/>
      <c r="D55" s="178"/>
      <c r="E55" s="178"/>
      <c r="F55" s="178"/>
      <c r="G55" s="178"/>
      <c r="H55" s="178"/>
      <c r="I55" s="178"/>
      <c r="J55" s="178"/>
      <c r="K55" s="178"/>
      <c r="L55" s="178"/>
      <c r="M55" s="179"/>
      <c r="N55" s="179"/>
      <c r="O55" s="179"/>
      <c r="P55" s="179"/>
      <c r="Q55" s="179"/>
      <c r="R55" s="179"/>
      <c r="S55" s="179"/>
      <c r="T55" s="179"/>
      <c r="U55" s="186"/>
      <c r="V55" s="186"/>
      <c r="W55" s="186"/>
      <c r="X55" s="186"/>
      <c r="Y55" s="186"/>
      <c r="Z55" s="178"/>
      <c r="AA55" s="178"/>
      <c r="AB55" s="178"/>
      <c r="AC55" s="178"/>
      <c r="AD55" s="178"/>
      <c r="AE55" s="178"/>
      <c r="AF55" s="178"/>
      <c r="AG55" s="178"/>
      <c r="AH55" s="106">
        <f t="shared" si="11"/>
        <v>0</v>
      </c>
      <c r="AI55" s="107"/>
      <c r="AJ55" s="108"/>
      <c r="AK55" s="109">
        <f t="shared" si="12"/>
        <v>0</v>
      </c>
      <c r="AL55" s="110"/>
      <c r="AM55" s="111"/>
      <c r="AN55" s="109">
        <f t="shared" si="13"/>
        <v>0</v>
      </c>
      <c r="AO55" s="110"/>
      <c r="AP55" s="111"/>
      <c r="AQ55" s="109">
        <f t="shared" si="14"/>
        <v>0</v>
      </c>
      <c r="AR55" s="112"/>
      <c r="AS55" s="113"/>
      <c r="AT55" s="63"/>
      <c r="AU55" s="63"/>
      <c r="AV55" s="63"/>
      <c r="AW55" s="63"/>
      <c r="AX55" s="63"/>
      <c r="AY55" s="63"/>
      <c r="AZ55" s="63"/>
      <c r="BA55" s="63"/>
      <c r="BB55" s="63"/>
      <c r="BC55" s="63"/>
      <c r="BD55" s="63"/>
    </row>
    <row r="56" spans="1:87" s="64" customFormat="1" ht="18.75" customHeight="1">
      <c r="A56" s="63"/>
      <c r="B56" s="266">
        <v>4</v>
      </c>
      <c r="C56" s="267"/>
      <c r="D56" s="178"/>
      <c r="E56" s="178"/>
      <c r="F56" s="178"/>
      <c r="G56" s="178"/>
      <c r="H56" s="178"/>
      <c r="I56" s="178"/>
      <c r="J56" s="178"/>
      <c r="K56" s="178"/>
      <c r="L56" s="178"/>
      <c r="M56" s="179"/>
      <c r="N56" s="179"/>
      <c r="O56" s="179"/>
      <c r="P56" s="179"/>
      <c r="Q56" s="179"/>
      <c r="R56" s="179"/>
      <c r="S56" s="179"/>
      <c r="T56" s="179"/>
      <c r="U56" s="186"/>
      <c r="V56" s="186"/>
      <c r="W56" s="186"/>
      <c r="X56" s="186"/>
      <c r="Y56" s="186"/>
      <c r="Z56" s="178"/>
      <c r="AA56" s="178"/>
      <c r="AB56" s="178"/>
      <c r="AC56" s="178"/>
      <c r="AD56" s="178"/>
      <c r="AE56" s="178"/>
      <c r="AF56" s="178"/>
      <c r="AG56" s="178"/>
      <c r="AH56" s="106">
        <f t="shared" si="11"/>
        <v>0</v>
      </c>
      <c r="AI56" s="107"/>
      <c r="AJ56" s="108"/>
      <c r="AK56" s="109">
        <f t="shared" si="12"/>
        <v>0</v>
      </c>
      <c r="AL56" s="110"/>
      <c r="AM56" s="111"/>
      <c r="AN56" s="109">
        <f t="shared" si="13"/>
        <v>0</v>
      </c>
      <c r="AO56" s="110"/>
      <c r="AP56" s="111"/>
      <c r="AQ56" s="109">
        <f t="shared" si="14"/>
        <v>0</v>
      </c>
      <c r="AR56" s="112"/>
      <c r="AS56" s="113"/>
      <c r="AT56" s="63"/>
      <c r="AU56" s="63"/>
      <c r="AV56" s="63"/>
      <c r="AW56" s="63"/>
      <c r="AX56" s="63"/>
      <c r="AY56" s="63"/>
      <c r="AZ56" s="63"/>
      <c r="BA56" s="63"/>
      <c r="BB56" s="63"/>
      <c r="BC56" s="63"/>
      <c r="BD56" s="63"/>
    </row>
    <row r="57" spans="1:87" s="64" customFormat="1" ht="18.75" customHeight="1">
      <c r="A57" s="63"/>
      <c r="B57" s="266">
        <v>5</v>
      </c>
      <c r="C57" s="267"/>
      <c r="D57" s="178"/>
      <c r="E57" s="178"/>
      <c r="F57" s="178"/>
      <c r="G57" s="178"/>
      <c r="H57" s="178"/>
      <c r="I57" s="178"/>
      <c r="J57" s="178"/>
      <c r="K57" s="178"/>
      <c r="L57" s="178"/>
      <c r="M57" s="179"/>
      <c r="N57" s="179"/>
      <c r="O57" s="179"/>
      <c r="P57" s="179"/>
      <c r="Q57" s="179"/>
      <c r="R57" s="179"/>
      <c r="S57" s="179"/>
      <c r="T57" s="179"/>
      <c r="U57" s="186"/>
      <c r="V57" s="186"/>
      <c r="W57" s="186"/>
      <c r="X57" s="186"/>
      <c r="Y57" s="186"/>
      <c r="Z57" s="178"/>
      <c r="AA57" s="178"/>
      <c r="AB57" s="178"/>
      <c r="AC57" s="178"/>
      <c r="AD57" s="178"/>
      <c r="AE57" s="178"/>
      <c r="AF57" s="178"/>
      <c r="AG57" s="178"/>
      <c r="AH57" s="106">
        <f t="shared" si="11"/>
        <v>0</v>
      </c>
      <c r="AI57" s="107"/>
      <c r="AJ57" s="108"/>
      <c r="AK57" s="109">
        <f t="shared" si="12"/>
        <v>0</v>
      </c>
      <c r="AL57" s="110"/>
      <c r="AM57" s="111"/>
      <c r="AN57" s="109">
        <f t="shared" si="13"/>
        <v>0</v>
      </c>
      <c r="AO57" s="110"/>
      <c r="AP57" s="111"/>
      <c r="AQ57" s="109">
        <f t="shared" si="14"/>
        <v>0</v>
      </c>
      <c r="AR57" s="112"/>
      <c r="AS57" s="113"/>
      <c r="AT57" s="63"/>
      <c r="AU57" s="63"/>
      <c r="AV57" s="63"/>
      <c r="AW57" s="63"/>
      <c r="AX57" s="63"/>
      <c r="AY57" s="63"/>
      <c r="AZ57" s="63"/>
      <c r="BA57" s="63"/>
      <c r="BB57" s="63"/>
      <c r="BC57" s="63"/>
      <c r="BD57" s="63"/>
    </row>
    <row r="58" spans="1:87" s="64" customFormat="1" ht="18.75" customHeight="1">
      <c r="A58" s="63"/>
      <c r="B58" s="266">
        <v>6</v>
      </c>
      <c r="C58" s="267"/>
      <c r="D58" s="178"/>
      <c r="E58" s="178"/>
      <c r="F58" s="178"/>
      <c r="G58" s="178"/>
      <c r="H58" s="178"/>
      <c r="I58" s="178"/>
      <c r="J58" s="178"/>
      <c r="K58" s="178"/>
      <c r="L58" s="178"/>
      <c r="M58" s="179"/>
      <c r="N58" s="179"/>
      <c r="O58" s="179"/>
      <c r="P58" s="179"/>
      <c r="Q58" s="179"/>
      <c r="R58" s="179"/>
      <c r="S58" s="179"/>
      <c r="T58" s="179"/>
      <c r="U58" s="186"/>
      <c r="V58" s="186"/>
      <c r="W58" s="186"/>
      <c r="X58" s="186"/>
      <c r="Y58" s="186"/>
      <c r="Z58" s="178"/>
      <c r="AA58" s="178"/>
      <c r="AB58" s="178"/>
      <c r="AC58" s="178"/>
      <c r="AD58" s="178"/>
      <c r="AE58" s="178"/>
      <c r="AF58" s="178"/>
      <c r="AG58" s="178"/>
      <c r="AH58" s="106">
        <f t="shared" si="11"/>
        <v>0</v>
      </c>
      <c r="AI58" s="107"/>
      <c r="AJ58" s="108"/>
      <c r="AK58" s="109">
        <f t="shared" si="12"/>
        <v>0</v>
      </c>
      <c r="AL58" s="110"/>
      <c r="AM58" s="111"/>
      <c r="AN58" s="109">
        <f t="shared" si="13"/>
        <v>0</v>
      </c>
      <c r="AO58" s="110"/>
      <c r="AP58" s="111"/>
      <c r="AQ58" s="109">
        <f t="shared" si="14"/>
        <v>0</v>
      </c>
      <c r="AR58" s="112"/>
      <c r="AS58" s="113"/>
      <c r="AT58" s="63"/>
      <c r="AU58" s="63"/>
      <c r="AV58" s="63"/>
      <c r="AW58" s="63"/>
      <c r="AX58" s="63"/>
      <c r="AY58" s="63"/>
      <c r="AZ58" s="63"/>
      <c r="BA58" s="63"/>
      <c r="BB58" s="63"/>
      <c r="BC58" s="63"/>
      <c r="BD58" s="63"/>
    </row>
    <row r="59" spans="1:87" s="64" customFormat="1" ht="18.75" customHeight="1">
      <c r="A59" s="63"/>
      <c r="B59" s="266">
        <v>7</v>
      </c>
      <c r="C59" s="267"/>
      <c r="D59" s="178"/>
      <c r="E59" s="178"/>
      <c r="F59" s="178"/>
      <c r="G59" s="178"/>
      <c r="H59" s="178"/>
      <c r="I59" s="178"/>
      <c r="J59" s="178"/>
      <c r="K59" s="178"/>
      <c r="L59" s="178"/>
      <c r="M59" s="179"/>
      <c r="N59" s="179"/>
      <c r="O59" s="179"/>
      <c r="P59" s="179"/>
      <c r="Q59" s="179"/>
      <c r="R59" s="179"/>
      <c r="S59" s="179"/>
      <c r="T59" s="179"/>
      <c r="U59" s="186"/>
      <c r="V59" s="186"/>
      <c r="W59" s="186"/>
      <c r="X59" s="186"/>
      <c r="Y59" s="186"/>
      <c r="Z59" s="178"/>
      <c r="AA59" s="178"/>
      <c r="AB59" s="178"/>
      <c r="AC59" s="178"/>
      <c r="AD59" s="178"/>
      <c r="AE59" s="178"/>
      <c r="AF59" s="178"/>
      <c r="AG59" s="178"/>
      <c r="AH59" s="106">
        <f t="shared" si="11"/>
        <v>0</v>
      </c>
      <c r="AI59" s="107"/>
      <c r="AJ59" s="108"/>
      <c r="AK59" s="109">
        <f t="shared" si="12"/>
        <v>0</v>
      </c>
      <c r="AL59" s="110"/>
      <c r="AM59" s="111"/>
      <c r="AN59" s="109">
        <f t="shared" si="13"/>
        <v>0</v>
      </c>
      <c r="AO59" s="110"/>
      <c r="AP59" s="111"/>
      <c r="AQ59" s="109">
        <f t="shared" si="14"/>
        <v>0</v>
      </c>
      <c r="AR59" s="112"/>
      <c r="AS59" s="113"/>
      <c r="AT59" s="63"/>
      <c r="AU59" s="63"/>
      <c r="AV59" s="63"/>
      <c r="AW59" s="63"/>
      <c r="AX59" s="63"/>
      <c r="AY59" s="63"/>
      <c r="AZ59" s="63"/>
      <c r="BA59" s="63"/>
      <c r="BB59" s="63"/>
      <c r="BC59" s="63"/>
      <c r="BD59" s="63"/>
    </row>
    <row r="60" spans="1:87" s="64" customFormat="1" ht="18.75" customHeight="1">
      <c r="A60" s="63"/>
      <c r="B60" s="266">
        <v>8</v>
      </c>
      <c r="C60" s="267"/>
      <c r="D60" s="178"/>
      <c r="E60" s="178"/>
      <c r="F60" s="178"/>
      <c r="G60" s="178"/>
      <c r="H60" s="178"/>
      <c r="I60" s="178"/>
      <c r="J60" s="178"/>
      <c r="K60" s="178"/>
      <c r="L60" s="178"/>
      <c r="M60" s="179"/>
      <c r="N60" s="179"/>
      <c r="O60" s="179"/>
      <c r="P60" s="179"/>
      <c r="Q60" s="179"/>
      <c r="R60" s="179"/>
      <c r="S60" s="179"/>
      <c r="T60" s="179"/>
      <c r="U60" s="186"/>
      <c r="V60" s="186"/>
      <c r="W60" s="186"/>
      <c r="X60" s="186"/>
      <c r="Y60" s="186"/>
      <c r="Z60" s="178"/>
      <c r="AA60" s="178"/>
      <c r="AB60" s="178"/>
      <c r="AC60" s="178"/>
      <c r="AD60" s="178"/>
      <c r="AE60" s="178"/>
      <c r="AF60" s="178"/>
      <c r="AG60" s="178"/>
      <c r="AH60" s="106">
        <f t="shared" si="11"/>
        <v>0</v>
      </c>
      <c r="AI60" s="107"/>
      <c r="AJ60" s="108"/>
      <c r="AK60" s="109">
        <f t="shared" si="12"/>
        <v>0</v>
      </c>
      <c r="AL60" s="110"/>
      <c r="AM60" s="111"/>
      <c r="AN60" s="109">
        <f t="shared" si="13"/>
        <v>0</v>
      </c>
      <c r="AO60" s="110"/>
      <c r="AP60" s="111"/>
      <c r="AQ60" s="109">
        <f t="shared" si="14"/>
        <v>0</v>
      </c>
      <c r="AR60" s="112"/>
      <c r="AS60" s="113"/>
      <c r="AT60" s="63"/>
      <c r="AU60" s="63"/>
      <c r="AV60" s="63"/>
      <c r="AW60" s="63"/>
      <c r="AX60" s="63"/>
      <c r="AY60" s="63"/>
      <c r="AZ60" s="63"/>
      <c r="BA60" s="63"/>
      <c r="BB60" s="63"/>
      <c r="BC60" s="63"/>
      <c r="BD60" s="63"/>
    </row>
    <row r="61" spans="1:87" s="64" customFormat="1" ht="18.75" customHeight="1">
      <c r="A61" s="63"/>
      <c r="B61" s="266">
        <v>9</v>
      </c>
      <c r="C61" s="267"/>
      <c r="D61" s="178"/>
      <c r="E61" s="178"/>
      <c r="F61" s="178"/>
      <c r="G61" s="178"/>
      <c r="H61" s="178"/>
      <c r="I61" s="178"/>
      <c r="J61" s="178"/>
      <c r="K61" s="178"/>
      <c r="L61" s="178"/>
      <c r="M61" s="179"/>
      <c r="N61" s="179"/>
      <c r="O61" s="179"/>
      <c r="P61" s="179"/>
      <c r="Q61" s="179"/>
      <c r="R61" s="179"/>
      <c r="S61" s="179"/>
      <c r="T61" s="179"/>
      <c r="U61" s="186"/>
      <c r="V61" s="186"/>
      <c r="W61" s="186"/>
      <c r="X61" s="186"/>
      <c r="Y61" s="186"/>
      <c r="Z61" s="178"/>
      <c r="AA61" s="178"/>
      <c r="AB61" s="178"/>
      <c r="AC61" s="178"/>
      <c r="AD61" s="178"/>
      <c r="AE61" s="178"/>
      <c r="AF61" s="178"/>
      <c r="AG61" s="178"/>
      <c r="AH61" s="106">
        <f t="shared" si="11"/>
        <v>0</v>
      </c>
      <c r="AI61" s="107"/>
      <c r="AJ61" s="108"/>
      <c r="AK61" s="109">
        <f t="shared" si="12"/>
        <v>0</v>
      </c>
      <c r="AL61" s="110"/>
      <c r="AM61" s="111"/>
      <c r="AN61" s="109">
        <f t="shared" si="13"/>
        <v>0</v>
      </c>
      <c r="AO61" s="110"/>
      <c r="AP61" s="111"/>
      <c r="AQ61" s="109">
        <f t="shared" si="14"/>
        <v>0</v>
      </c>
      <c r="AR61" s="112"/>
      <c r="AS61" s="113"/>
      <c r="AT61" s="63"/>
      <c r="AU61" s="63"/>
      <c r="AV61" s="63"/>
      <c r="AW61" s="63"/>
      <c r="AX61" s="63"/>
      <c r="AY61" s="63"/>
      <c r="AZ61" s="63"/>
      <c r="BA61" s="63"/>
      <c r="BB61" s="63"/>
      <c r="BC61" s="63"/>
      <c r="BD61" s="63"/>
    </row>
    <row r="62" spans="1:87" s="64" customFormat="1" ht="18.75" customHeight="1">
      <c r="A62" s="63"/>
      <c r="B62" s="266">
        <v>10</v>
      </c>
      <c r="C62" s="267"/>
      <c r="D62" s="178"/>
      <c r="E62" s="178"/>
      <c r="F62" s="178"/>
      <c r="G62" s="178"/>
      <c r="H62" s="178"/>
      <c r="I62" s="178"/>
      <c r="J62" s="178"/>
      <c r="K62" s="178"/>
      <c r="L62" s="178"/>
      <c r="M62" s="179"/>
      <c r="N62" s="179"/>
      <c r="O62" s="179"/>
      <c r="P62" s="179"/>
      <c r="Q62" s="179"/>
      <c r="R62" s="179"/>
      <c r="S62" s="179"/>
      <c r="T62" s="179"/>
      <c r="U62" s="186"/>
      <c r="V62" s="186"/>
      <c r="W62" s="186"/>
      <c r="X62" s="186"/>
      <c r="Y62" s="186"/>
      <c r="Z62" s="178"/>
      <c r="AA62" s="178"/>
      <c r="AB62" s="178"/>
      <c r="AC62" s="178"/>
      <c r="AD62" s="178"/>
      <c r="AE62" s="178"/>
      <c r="AF62" s="178"/>
      <c r="AG62" s="178"/>
      <c r="AH62" s="106">
        <f t="shared" si="11"/>
        <v>0</v>
      </c>
      <c r="AI62" s="107"/>
      <c r="AJ62" s="108"/>
      <c r="AK62" s="109">
        <f t="shared" si="12"/>
        <v>0</v>
      </c>
      <c r="AL62" s="110"/>
      <c r="AM62" s="111"/>
      <c r="AN62" s="109">
        <f t="shared" si="13"/>
        <v>0</v>
      </c>
      <c r="AO62" s="110"/>
      <c r="AP62" s="111"/>
      <c r="AQ62" s="109">
        <f t="shared" si="14"/>
        <v>0</v>
      </c>
      <c r="AR62" s="112"/>
      <c r="AS62" s="113"/>
      <c r="AT62" s="63"/>
      <c r="AU62" s="63"/>
      <c r="AV62" s="63"/>
      <c r="AW62" s="63"/>
      <c r="AX62" s="63"/>
      <c r="AY62" s="63"/>
      <c r="AZ62" s="63"/>
      <c r="BA62" s="63"/>
      <c r="BB62" s="63"/>
      <c r="BC62" s="63"/>
      <c r="BD62" s="63"/>
    </row>
    <row r="63" spans="1:87" s="59" customFormat="1" ht="23.25" customHeight="1"/>
    <row r="64" spans="1:87" s="64" customFormat="1" ht="15" customHeight="1" thickBot="1">
      <c r="A64" s="63"/>
      <c r="B64" s="98" t="s">
        <v>96</v>
      </c>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3"/>
      <c r="BD64" s="18"/>
      <c r="BE64" s="18"/>
      <c r="BF64" s="18"/>
      <c r="BG64" s="18"/>
      <c r="BH64" s="18"/>
      <c r="BI64" s="18"/>
      <c r="BJ64" s="18"/>
      <c r="BK64" s="18"/>
      <c r="BL64" s="18"/>
      <c r="BM64" s="18"/>
      <c r="BN64" s="18"/>
      <c r="BO64" s="18"/>
      <c r="BP64" s="18"/>
      <c r="BQ64" s="18"/>
      <c r="BR64" s="18"/>
      <c r="BS64" s="18"/>
      <c r="BT64" s="18"/>
      <c r="BU64" s="18"/>
      <c r="BV64" s="18"/>
    </row>
    <row r="65" spans="1:74" s="64" customFormat="1" ht="32.25" customHeight="1">
      <c r="A65" s="63"/>
      <c r="B65" s="145" t="s">
        <v>143</v>
      </c>
      <c r="C65" s="146"/>
      <c r="D65" s="146"/>
      <c r="E65" s="146"/>
      <c r="F65" s="146"/>
      <c r="G65" s="146"/>
      <c r="H65" s="146"/>
      <c r="I65" s="146"/>
      <c r="J65" s="146"/>
      <c r="K65" s="147"/>
      <c r="L65" s="260"/>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1"/>
      <c r="AZ65" s="261"/>
      <c r="BA65" s="261"/>
      <c r="BB65" s="262"/>
      <c r="BC65" s="63"/>
      <c r="BD65" s="48"/>
      <c r="BE65" s="48"/>
      <c r="BF65" s="48"/>
      <c r="BG65" s="48"/>
      <c r="BH65" s="48"/>
      <c r="BI65" s="48"/>
      <c r="BJ65" s="48"/>
      <c r="BK65" s="48"/>
      <c r="BL65" s="48"/>
      <c r="BM65" s="48"/>
      <c r="BN65" s="48"/>
      <c r="BO65" s="48"/>
      <c r="BP65" s="48"/>
      <c r="BQ65" s="48"/>
      <c r="BR65" s="48"/>
      <c r="BS65" s="48"/>
      <c r="BT65" s="48"/>
      <c r="BU65" s="48"/>
      <c r="BV65" s="48"/>
    </row>
    <row r="66" spans="1:74" s="64" customFormat="1" ht="33.75" customHeight="1" thickBot="1">
      <c r="A66" s="63"/>
      <c r="B66" s="148"/>
      <c r="C66" s="149"/>
      <c r="D66" s="149"/>
      <c r="E66" s="149"/>
      <c r="F66" s="149"/>
      <c r="G66" s="149"/>
      <c r="H66" s="149"/>
      <c r="I66" s="149"/>
      <c r="J66" s="149"/>
      <c r="K66" s="150"/>
      <c r="L66" s="263"/>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5"/>
      <c r="BC66" s="63"/>
      <c r="BD66" s="48"/>
      <c r="BE66" s="48"/>
      <c r="BF66" s="48"/>
      <c r="BG66" s="48"/>
      <c r="BH66" s="48"/>
      <c r="BI66" s="48"/>
      <c r="BJ66" s="48"/>
      <c r="BK66" s="48"/>
      <c r="BL66" s="48"/>
      <c r="BM66" s="48"/>
      <c r="BN66" s="48"/>
      <c r="BO66" s="48"/>
      <c r="BP66" s="48"/>
      <c r="BQ66" s="48"/>
      <c r="BR66" s="48"/>
      <c r="BS66" s="48"/>
      <c r="BT66" s="48"/>
      <c r="BU66" s="48"/>
      <c r="BV66" s="48"/>
    </row>
    <row r="67" spans="1:74" s="59" customFormat="1" ht="15.75" customHeight="1">
      <c r="BD67" s="18"/>
      <c r="BE67" s="18"/>
      <c r="BF67" s="18"/>
      <c r="BG67" s="18"/>
      <c r="BH67" s="18"/>
      <c r="BI67" s="18"/>
      <c r="BJ67" s="18"/>
      <c r="BK67" s="18"/>
      <c r="BL67" s="18"/>
      <c r="BM67" s="18"/>
      <c r="BN67" s="18"/>
      <c r="BO67" s="18"/>
      <c r="BP67" s="18"/>
      <c r="BQ67" s="18"/>
      <c r="BR67" s="18"/>
      <c r="BS67" s="18"/>
      <c r="BT67" s="18"/>
      <c r="BU67" s="18"/>
      <c r="BV67" s="18"/>
    </row>
    <row r="68" spans="1:74" s="52" customFormat="1" ht="23.25" customHeight="1" thickBot="1">
      <c r="B68" s="157" t="s">
        <v>99</v>
      </c>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row>
    <row r="69" spans="1:74" s="53" customFormat="1" ht="21.75" customHeight="1" thickBot="1">
      <c r="B69" s="158" t="s">
        <v>100</v>
      </c>
      <c r="C69" s="159"/>
      <c r="D69" s="159"/>
      <c r="E69" s="160"/>
      <c r="F69" s="242"/>
      <c r="G69" s="242"/>
      <c r="H69" s="242"/>
      <c r="I69" s="242"/>
      <c r="J69" s="242"/>
      <c r="K69" s="242"/>
      <c r="L69" s="243"/>
    </row>
    <row r="70" spans="1:74" s="53" customFormat="1" ht="21" customHeight="1" thickBot="1">
      <c r="B70" s="100" t="s">
        <v>101</v>
      </c>
      <c r="C70" s="101"/>
      <c r="D70" s="101"/>
      <c r="E70" s="102"/>
      <c r="F70" s="103"/>
      <c r="G70" s="104"/>
      <c r="H70" s="104"/>
      <c r="I70" s="104"/>
      <c r="J70" s="104"/>
      <c r="K70" s="104"/>
      <c r="L70" s="105"/>
      <c r="M70" s="100" t="s">
        <v>103</v>
      </c>
      <c r="N70" s="101"/>
      <c r="O70" s="101"/>
      <c r="P70" s="102"/>
      <c r="Q70" s="103"/>
      <c r="R70" s="104"/>
      <c r="S70" s="104"/>
      <c r="T70" s="104"/>
      <c r="U70" s="104"/>
      <c r="V70" s="104"/>
      <c r="W70" s="105"/>
    </row>
    <row r="71" spans="1:74" s="53" customFormat="1" ht="21" customHeight="1" thickBot="1">
      <c r="B71" s="100" t="s">
        <v>105</v>
      </c>
      <c r="C71" s="101"/>
      <c r="D71" s="101"/>
      <c r="E71" s="102"/>
      <c r="F71" s="103"/>
      <c r="G71" s="104"/>
      <c r="H71" s="104"/>
      <c r="I71" s="104"/>
      <c r="J71" s="104"/>
      <c r="K71" s="104"/>
      <c r="L71" s="105"/>
      <c r="M71" s="100" t="s">
        <v>107</v>
      </c>
      <c r="N71" s="101"/>
      <c r="O71" s="101"/>
      <c r="P71" s="102"/>
      <c r="Q71" s="103"/>
      <c r="R71" s="104"/>
      <c r="S71" s="104"/>
      <c r="T71" s="104"/>
      <c r="U71" s="104"/>
      <c r="V71" s="104"/>
      <c r="W71" s="105"/>
    </row>
    <row r="72" spans="1:74" s="59" customFormat="1" ht="23.25" customHeight="1">
      <c r="B72" s="66"/>
    </row>
    <row r="73" spans="1:74" s="52" customFormat="1" ht="23.25" customHeight="1" thickBot="1">
      <c r="B73" s="157" t="s">
        <v>109</v>
      </c>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row>
    <row r="74" spans="1:74" s="53" customFormat="1" ht="21.75" customHeight="1" thickBot="1">
      <c r="B74" s="158" t="s">
        <v>100</v>
      </c>
      <c r="C74" s="159"/>
      <c r="D74" s="159"/>
      <c r="E74" s="160"/>
      <c r="F74" s="161" t="str">
        <f>IF(MAX(M53:T62)=0,"",MAX(M53:T62))</f>
        <v/>
      </c>
      <c r="G74" s="161"/>
      <c r="H74" s="161"/>
      <c r="I74" s="161"/>
      <c r="J74" s="161"/>
      <c r="K74" s="161"/>
      <c r="L74" s="162"/>
    </row>
    <row r="75" spans="1:74" s="53" customFormat="1" ht="21" customHeight="1" thickBot="1">
      <c r="B75" s="100" t="s">
        <v>101</v>
      </c>
      <c r="C75" s="101"/>
      <c r="D75" s="101"/>
      <c r="E75" s="102"/>
      <c r="F75" s="103"/>
      <c r="G75" s="104"/>
      <c r="H75" s="104"/>
      <c r="I75" s="104"/>
      <c r="J75" s="104"/>
      <c r="K75" s="104"/>
      <c r="L75" s="105"/>
      <c r="M75" s="100" t="s">
        <v>103</v>
      </c>
      <c r="N75" s="101"/>
      <c r="O75" s="101"/>
      <c r="P75" s="102"/>
      <c r="Q75" s="103"/>
      <c r="R75" s="104"/>
      <c r="S75" s="104"/>
      <c r="T75" s="104"/>
      <c r="U75" s="104"/>
      <c r="V75" s="104"/>
      <c r="W75" s="105"/>
    </row>
    <row r="76" spans="1:74" s="53" customFormat="1" ht="21" customHeight="1" thickBot="1">
      <c r="B76" s="100" t="s">
        <v>105</v>
      </c>
      <c r="C76" s="101"/>
      <c r="D76" s="101"/>
      <c r="E76" s="102"/>
      <c r="F76" s="103"/>
      <c r="G76" s="104"/>
      <c r="H76" s="104"/>
      <c r="I76" s="104"/>
      <c r="J76" s="104"/>
      <c r="K76" s="104"/>
      <c r="L76" s="105"/>
      <c r="M76" s="100" t="s">
        <v>107</v>
      </c>
      <c r="N76" s="101"/>
      <c r="O76" s="101"/>
      <c r="P76" s="102"/>
      <c r="Q76" s="103"/>
      <c r="R76" s="104"/>
      <c r="S76" s="104"/>
      <c r="T76" s="104"/>
      <c r="U76" s="104"/>
      <c r="V76" s="104"/>
      <c r="W76" s="105"/>
    </row>
    <row r="77" spans="1:74" s="59" customFormat="1" ht="23.25" customHeight="1">
      <c r="B77" s="66"/>
    </row>
    <row r="78" spans="1:74" s="18" customFormat="1" ht="17.25" customHeight="1" thickBot="1">
      <c r="B78" s="120" t="s">
        <v>114</v>
      </c>
      <c r="C78" s="120"/>
      <c r="D78" s="120"/>
      <c r="E78" s="120"/>
      <c r="F78" s="120"/>
      <c r="G78" s="120"/>
      <c r="H78" s="120"/>
      <c r="I78" s="120"/>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BD78" s="44"/>
      <c r="BE78" s="44"/>
      <c r="BF78" s="44"/>
      <c r="BG78" s="44"/>
      <c r="BH78" s="44"/>
      <c r="BI78" s="44"/>
      <c r="BJ78" s="44"/>
      <c r="BK78" s="44"/>
      <c r="BL78" s="44"/>
      <c r="BM78" s="44"/>
      <c r="BN78" s="44"/>
      <c r="BO78" s="44"/>
      <c r="BP78" s="44"/>
      <c r="BQ78" s="44"/>
      <c r="BR78" s="44"/>
      <c r="BS78" s="44"/>
      <c r="BT78" s="44"/>
      <c r="BU78" s="44"/>
      <c r="BV78" s="44"/>
    </row>
    <row r="79" spans="1:74" s="18" customFormat="1" ht="16.5" customHeight="1">
      <c r="B79" s="121" t="s">
        <v>115</v>
      </c>
      <c r="C79" s="122"/>
      <c r="D79" s="122"/>
      <c r="E79" s="122"/>
      <c r="F79" s="122"/>
      <c r="G79" s="122"/>
      <c r="H79" s="122"/>
      <c r="I79" s="122"/>
      <c r="J79" s="122"/>
      <c r="K79" s="250"/>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250"/>
      <c r="AP79" s="250"/>
      <c r="AQ79" s="250"/>
      <c r="AR79" s="251"/>
      <c r="BC79" s="44"/>
      <c r="BD79" s="44"/>
      <c r="BE79" s="44"/>
      <c r="BF79" s="44"/>
      <c r="BG79" s="44"/>
      <c r="BH79" s="44"/>
      <c r="BI79" s="44"/>
      <c r="BJ79" s="44"/>
      <c r="BK79" s="44"/>
      <c r="BL79" s="44"/>
      <c r="BM79" s="44"/>
      <c r="BN79" s="44"/>
      <c r="BO79" s="44"/>
      <c r="BP79" s="44"/>
      <c r="BQ79" s="44"/>
      <c r="BR79" s="44"/>
      <c r="BS79" s="44"/>
      <c r="BT79" s="44"/>
      <c r="BU79" s="44"/>
    </row>
    <row r="80" spans="1:74" s="18" customFormat="1" ht="16.5" customHeight="1" thickBot="1">
      <c r="B80" s="125" t="s">
        <v>116</v>
      </c>
      <c r="C80" s="126"/>
      <c r="D80" s="126"/>
      <c r="E80" s="126"/>
      <c r="F80" s="126"/>
      <c r="G80" s="126"/>
      <c r="H80" s="126"/>
      <c r="I80" s="126"/>
      <c r="J80" s="126"/>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c r="AM80" s="252"/>
      <c r="AN80" s="252"/>
      <c r="AO80" s="252"/>
      <c r="AP80" s="252"/>
      <c r="AQ80" s="252"/>
      <c r="AR80" s="253"/>
      <c r="BC80" s="44"/>
      <c r="BD80" s="44"/>
      <c r="BE80" s="44"/>
      <c r="BF80" s="44"/>
      <c r="BG80" s="44"/>
      <c r="BH80" s="44"/>
      <c r="BI80" s="44"/>
      <c r="BJ80" s="44"/>
      <c r="BK80" s="44"/>
      <c r="BL80" s="44"/>
      <c r="BM80" s="44"/>
      <c r="BN80" s="44"/>
      <c r="BO80" s="44"/>
      <c r="BP80" s="44"/>
      <c r="BQ80" s="44"/>
      <c r="BR80" s="44"/>
      <c r="BS80" s="44"/>
      <c r="BT80" s="44"/>
      <c r="BU80" s="44"/>
    </row>
    <row r="81" spans="2:74" s="18" customFormat="1" ht="16.5" customHeight="1">
      <c r="B81" s="129"/>
      <c r="C81" s="130"/>
      <c r="D81" s="130"/>
      <c r="E81" s="130"/>
      <c r="F81" s="130"/>
      <c r="G81" s="130"/>
      <c r="H81" s="130"/>
      <c r="I81" s="130"/>
      <c r="J81" s="130"/>
      <c r="K81" s="131" t="s">
        <v>118</v>
      </c>
      <c r="L81" s="132"/>
      <c r="M81" s="132"/>
      <c r="N81" s="132"/>
      <c r="O81" s="132"/>
      <c r="P81" s="132"/>
      <c r="Q81" s="132"/>
      <c r="R81" s="132"/>
      <c r="S81" s="132"/>
      <c r="T81" s="133"/>
      <c r="U81" s="131" t="s">
        <v>119</v>
      </c>
      <c r="V81" s="132"/>
      <c r="W81" s="132"/>
      <c r="X81" s="132"/>
      <c r="Y81" s="133"/>
      <c r="Z81" s="131" t="s">
        <v>12</v>
      </c>
      <c r="AA81" s="132"/>
      <c r="AB81" s="132"/>
      <c r="AC81" s="132"/>
      <c r="AD81" s="132"/>
      <c r="AE81" s="132"/>
      <c r="AF81" s="133"/>
      <c r="AG81" s="131" t="s">
        <v>120</v>
      </c>
      <c r="AH81" s="132"/>
      <c r="AI81" s="132"/>
      <c r="AJ81" s="133"/>
      <c r="AK81" s="122"/>
      <c r="AL81" s="131" t="s">
        <v>121</v>
      </c>
      <c r="AM81" s="132"/>
      <c r="AN81" s="132"/>
      <c r="AO81" s="132"/>
      <c r="AP81" s="132"/>
      <c r="AQ81" s="132"/>
      <c r="AR81" s="137"/>
      <c r="BC81" s="44"/>
      <c r="BD81" s="44"/>
      <c r="BE81" s="44"/>
      <c r="BF81" s="44"/>
      <c r="BG81" s="44"/>
      <c r="BH81" s="44"/>
      <c r="BI81" s="44"/>
      <c r="BJ81" s="44"/>
      <c r="BK81" s="44"/>
      <c r="BL81" s="44"/>
      <c r="BM81" s="44"/>
      <c r="BN81" s="44"/>
      <c r="BO81" s="44"/>
      <c r="BP81" s="44"/>
      <c r="BQ81" s="44"/>
      <c r="BR81" s="44"/>
      <c r="BS81" s="44"/>
      <c r="BT81" s="44"/>
      <c r="BU81" s="44"/>
    </row>
    <row r="82" spans="2:74" s="18" customFormat="1" ht="25.5" customHeight="1">
      <c r="B82" s="138" t="s">
        <v>122</v>
      </c>
      <c r="C82" s="139"/>
      <c r="D82" s="139"/>
      <c r="E82" s="139"/>
      <c r="F82" s="139"/>
      <c r="G82" s="139"/>
      <c r="H82" s="139"/>
      <c r="I82" s="139"/>
      <c r="J82" s="139"/>
      <c r="K82" s="257"/>
      <c r="L82" s="257"/>
      <c r="M82" s="257"/>
      <c r="N82" s="257"/>
      <c r="O82" s="257"/>
      <c r="P82" s="257"/>
      <c r="Q82" s="257"/>
      <c r="R82" s="257"/>
      <c r="S82" s="257"/>
      <c r="T82" s="257"/>
      <c r="U82" s="257"/>
      <c r="V82" s="257"/>
      <c r="W82" s="257"/>
      <c r="X82" s="257"/>
      <c r="Y82" s="257"/>
      <c r="Z82" s="257" ph="1"/>
      <c r="AA82" s="257" ph="1"/>
      <c r="AB82" s="257" ph="1"/>
      <c r="AC82" s="257" ph="1"/>
      <c r="AD82" s="257" ph="1"/>
      <c r="AE82" s="257" ph="1"/>
      <c r="AF82" s="257" ph="1"/>
      <c r="AG82" s="257"/>
      <c r="AH82" s="257"/>
      <c r="AI82" s="257"/>
      <c r="AJ82" s="257"/>
      <c r="AK82" s="257"/>
      <c r="AL82" s="256"/>
      <c r="AM82" s="257"/>
      <c r="AN82" s="257"/>
      <c r="AO82" s="257"/>
      <c r="AP82" s="257"/>
      <c r="AQ82" s="257"/>
      <c r="AR82" s="258"/>
      <c r="BC82" s="44"/>
      <c r="BD82" s="44"/>
      <c r="BE82" s="44"/>
      <c r="BF82" s="44"/>
      <c r="BG82" s="44"/>
      <c r="BH82" s="44"/>
      <c r="BI82" s="44"/>
      <c r="BJ82" s="44"/>
      <c r="BK82" s="44"/>
      <c r="BL82" s="44"/>
      <c r="BM82" s="44"/>
      <c r="BN82" s="44"/>
      <c r="BO82" s="44"/>
      <c r="BP82" s="44"/>
      <c r="BQ82" s="44"/>
      <c r="BR82" s="44"/>
      <c r="BS82" s="44"/>
      <c r="BT82" s="44"/>
      <c r="BU82" s="44"/>
    </row>
    <row r="83" spans="2:74" s="18" customFormat="1" ht="25.5" customHeight="1" thickBot="1">
      <c r="B83" s="143" t="s">
        <v>128</v>
      </c>
      <c r="C83" s="144"/>
      <c r="D83" s="144"/>
      <c r="E83" s="144"/>
      <c r="F83" s="144"/>
      <c r="G83" s="144"/>
      <c r="H83" s="144"/>
      <c r="I83" s="144"/>
      <c r="J83" s="144"/>
      <c r="K83" s="249"/>
      <c r="L83" s="249"/>
      <c r="M83" s="249"/>
      <c r="N83" s="249"/>
      <c r="O83" s="249"/>
      <c r="P83" s="249"/>
      <c r="Q83" s="249"/>
      <c r="R83" s="249"/>
      <c r="S83" s="249"/>
      <c r="T83" s="249"/>
      <c r="U83" s="249"/>
      <c r="V83" s="249"/>
      <c r="W83" s="249"/>
      <c r="X83" s="249"/>
      <c r="Y83" s="249"/>
      <c r="Z83" s="249" ph="1"/>
      <c r="AA83" s="249" ph="1"/>
      <c r="AB83" s="249" ph="1"/>
      <c r="AC83" s="249" ph="1"/>
      <c r="AD83" s="249" ph="1"/>
      <c r="AE83" s="249" ph="1"/>
      <c r="AF83" s="249" ph="1"/>
      <c r="AG83" s="249"/>
      <c r="AH83" s="249"/>
      <c r="AI83" s="249"/>
      <c r="AJ83" s="249"/>
      <c r="AK83" s="249"/>
      <c r="AL83" s="254"/>
      <c r="AM83" s="249"/>
      <c r="AN83" s="249"/>
      <c r="AO83" s="249"/>
      <c r="AP83" s="249"/>
      <c r="AQ83" s="249"/>
      <c r="AR83" s="255"/>
      <c r="BC83" s="44"/>
      <c r="BD83" s="44"/>
      <c r="BE83" s="44"/>
      <c r="BF83" s="44"/>
      <c r="BG83" s="44"/>
      <c r="BH83" s="44"/>
      <c r="BI83" s="44"/>
      <c r="BJ83" s="44"/>
      <c r="BK83" s="44"/>
      <c r="BL83" s="44"/>
      <c r="BM83" s="44"/>
      <c r="BN83" s="44"/>
      <c r="BO83" s="44"/>
      <c r="BP83" s="44"/>
      <c r="BQ83" s="44"/>
      <c r="BR83" s="44"/>
      <c r="BS83" s="44"/>
      <c r="BT83" s="44"/>
      <c r="BU83" s="44"/>
    </row>
    <row r="84" spans="2:74" ht="25.5" customHeight="1">
      <c r="AA84" s="16" ph="1"/>
      <c r="AB84" s="16" ph="1"/>
      <c r="AC84" s="16" ph="1"/>
      <c r="AD84" s="16" ph="1"/>
      <c r="AE84" s="16" ph="1"/>
      <c r="AF84" s="16" ph="1"/>
      <c r="AG84" s="16" ph="1"/>
      <c r="BD84" s="44"/>
      <c r="BE84" s="44"/>
      <c r="BF84" s="44"/>
      <c r="BG84" s="44"/>
      <c r="BH84" s="44"/>
      <c r="BI84" s="44"/>
      <c r="BJ84" s="44"/>
      <c r="BK84" s="44"/>
      <c r="BL84" s="44"/>
      <c r="BM84" s="44"/>
      <c r="BN84" s="44"/>
      <c r="BO84" s="44"/>
      <c r="BP84" s="44"/>
      <c r="BQ84" s="44"/>
      <c r="BR84" s="44"/>
      <c r="BS84" s="44"/>
      <c r="BT84" s="44"/>
      <c r="BU84" s="44"/>
      <c r="BV84" s="44"/>
    </row>
    <row r="85" spans="2:74" ht="16.5" customHeight="1">
      <c r="B85" s="95" t="s">
        <v>131</v>
      </c>
      <c r="C85" s="95"/>
      <c r="D85" s="95"/>
      <c r="E85" s="95"/>
      <c r="F85" s="95"/>
      <c r="G85" s="96"/>
      <c r="H85" s="96"/>
      <c r="I85" s="96"/>
      <c r="J85" s="96"/>
      <c r="K85" s="96"/>
      <c r="L85" s="96"/>
      <c r="M85" s="96"/>
      <c r="N85" s="96"/>
      <c r="O85" s="96"/>
      <c r="P85" s="96"/>
      <c r="Q85" s="96"/>
      <c r="R85" s="96"/>
      <c r="S85" s="96"/>
      <c r="T85" s="96"/>
      <c r="U85" s="96"/>
      <c r="V85" s="96"/>
      <c r="W85" s="96"/>
      <c r="X85" s="96"/>
      <c r="Y85" s="59"/>
      <c r="Z85" s="59"/>
      <c r="AA85" s="59" ph="1"/>
      <c r="AB85" s="59" ph="1"/>
      <c r="AC85" s="59" ph="1"/>
      <c r="AD85" s="59" ph="1"/>
      <c r="AE85" s="59" ph="1"/>
      <c r="AF85" s="59" ph="1"/>
      <c r="AG85" s="59" ph="1"/>
      <c r="AH85" s="59"/>
      <c r="AI85" s="59"/>
      <c r="AJ85" s="59"/>
      <c r="AK85" s="59"/>
      <c r="AL85" s="59"/>
      <c r="AM85" s="59"/>
      <c r="AN85" s="59"/>
      <c r="AO85" s="59"/>
      <c r="AP85" s="59"/>
      <c r="AQ85" s="59"/>
      <c r="AR85" s="59"/>
      <c r="AS85" s="59"/>
      <c r="AT85" s="59"/>
      <c r="AU85" s="59"/>
      <c r="AV85" s="59"/>
      <c r="AW85" s="59"/>
      <c r="AX85" s="59"/>
      <c r="AY85" s="59"/>
      <c r="AZ85" s="59"/>
      <c r="BA85" s="59"/>
      <c r="BB85" s="59"/>
      <c r="BC85" s="59"/>
      <c r="BD85" s="44"/>
      <c r="BE85" s="44"/>
      <c r="BF85" s="44"/>
      <c r="BG85" s="44"/>
      <c r="BH85" s="44"/>
      <c r="BI85" s="44"/>
      <c r="BJ85" s="44"/>
      <c r="BK85" s="44"/>
      <c r="BL85" s="44"/>
      <c r="BM85" s="44"/>
      <c r="BN85" s="44"/>
      <c r="BO85" s="44"/>
      <c r="BP85" s="44"/>
      <c r="BQ85" s="44"/>
      <c r="BR85" s="44"/>
      <c r="BS85" s="44"/>
      <c r="BT85" s="44"/>
      <c r="BU85" s="44"/>
      <c r="BV85" s="44"/>
    </row>
    <row r="86" spans="2:74" ht="16.5" customHeight="1">
      <c r="B86" s="114" t="s">
        <v>132</v>
      </c>
      <c r="C86" s="115"/>
      <c r="D86" s="115"/>
      <c r="E86" s="115"/>
      <c r="F86" s="116"/>
      <c r="G86" s="114"/>
      <c r="H86" s="115"/>
      <c r="I86" s="115"/>
      <c r="J86" s="115"/>
      <c r="K86" s="115"/>
      <c r="L86" s="115"/>
      <c r="M86" s="116"/>
      <c r="N86" s="114" t="s">
        <v>134</v>
      </c>
      <c r="O86" s="115"/>
      <c r="P86" s="115"/>
      <c r="Q86" s="116"/>
      <c r="R86" s="117"/>
      <c r="S86" s="118"/>
      <c r="T86" s="118"/>
      <c r="U86" s="118"/>
      <c r="V86" s="118"/>
      <c r="W86" s="118"/>
      <c r="X86" s="119"/>
      <c r="BB86" s="44"/>
      <c r="BC86" s="44"/>
      <c r="BD86" s="44"/>
      <c r="BE86" s="44"/>
      <c r="BF86" s="44"/>
      <c r="BG86" s="44"/>
      <c r="BH86" s="44"/>
      <c r="BI86" s="44"/>
      <c r="BJ86" s="44"/>
      <c r="BK86" s="44"/>
      <c r="BL86" s="44"/>
      <c r="BM86" s="44"/>
      <c r="BN86" s="44"/>
      <c r="BO86" s="44"/>
      <c r="BP86" s="44"/>
      <c r="BQ86" s="44"/>
      <c r="BR86" s="44"/>
      <c r="BS86" s="44"/>
      <c r="BT86" s="44"/>
    </row>
    <row r="87" spans="2:74" ht="18.75" customHeight="1">
      <c r="B87" s="97"/>
      <c r="C87" s="114" t="s">
        <v>136</v>
      </c>
      <c r="D87" s="115"/>
      <c r="E87" s="115"/>
      <c r="F87" s="116"/>
      <c r="G87" s="114"/>
      <c r="H87" s="115"/>
      <c r="I87" s="115"/>
      <c r="J87" s="115"/>
      <c r="K87" s="115"/>
      <c r="L87" s="115"/>
      <c r="M87" s="116"/>
      <c r="N87" s="114" t="s">
        <v>134</v>
      </c>
      <c r="O87" s="115"/>
      <c r="P87" s="115"/>
      <c r="Q87" s="116"/>
      <c r="R87" s="117"/>
      <c r="S87" s="118"/>
      <c r="T87" s="118"/>
      <c r="U87" s="118"/>
      <c r="V87" s="118"/>
      <c r="W87" s="118"/>
      <c r="X87" s="119"/>
      <c r="BB87" s="44"/>
      <c r="BC87" s="44"/>
      <c r="BD87" s="44"/>
      <c r="BE87" s="44"/>
      <c r="BF87" s="44"/>
      <c r="BG87" s="44"/>
      <c r="BH87" s="44"/>
      <c r="BI87" s="44"/>
      <c r="BJ87" s="44"/>
      <c r="BK87" s="44"/>
      <c r="BL87" s="44"/>
      <c r="BM87" s="44"/>
      <c r="BN87" s="44"/>
      <c r="BO87" s="44"/>
      <c r="BP87" s="44"/>
      <c r="BQ87" s="44"/>
      <c r="BR87" s="44"/>
      <c r="BS87" s="44"/>
      <c r="BT87" s="44"/>
    </row>
    <row r="88" spans="2:74" ht="16.5" customHeight="1">
      <c r="BD88" s="44"/>
      <c r="BE88" s="44"/>
      <c r="BF88" s="44"/>
      <c r="BG88" s="44"/>
      <c r="BH88" s="44"/>
      <c r="BI88" s="44"/>
      <c r="BJ88" s="44"/>
      <c r="BK88" s="44"/>
      <c r="BL88" s="44"/>
      <c r="BM88" s="44"/>
      <c r="BN88" s="44"/>
      <c r="BO88" s="44"/>
      <c r="BP88" s="44"/>
      <c r="BQ88" s="44"/>
      <c r="BR88" s="44"/>
      <c r="BS88" s="44"/>
      <c r="BT88" s="44"/>
      <c r="BU88" s="44"/>
      <c r="BV88" s="44"/>
    </row>
    <row r="89" spans="2:74" ht="16.5" customHeight="1">
      <c r="BD89" s="44"/>
      <c r="BE89" s="44"/>
      <c r="BF89" s="44"/>
      <c r="BG89" s="44"/>
      <c r="BH89" s="44"/>
      <c r="BI89" s="44"/>
      <c r="BJ89" s="44"/>
      <c r="BK89" s="44"/>
      <c r="BL89" s="44"/>
      <c r="BM89" s="44"/>
      <c r="BN89" s="44"/>
      <c r="BO89" s="44"/>
      <c r="BP89" s="44"/>
      <c r="BQ89" s="44"/>
      <c r="BR89" s="44"/>
      <c r="BS89" s="44"/>
      <c r="BT89" s="44"/>
      <c r="BU89" s="44"/>
      <c r="BV89" s="44"/>
    </row>
    <row r="90" spans="2:74" ht="16.5" customHeight="1">
      <c r="BD90" s="44"/>
      <c r="BE90" s="44"/>
      <c r="BF90" s="44"/>
      <c r="BG90" s="44"/>
      <c r="BH90" s="44"/>
      <c r="BI90" s="44"/>
      <c r="BJ90" s="44"/>
      <c r="BK90" s="44"/>
      <c r="BL90" s="44"/>
      <c r="BM90" s="44"/>
      <c r="BN90" s="44"/>
      <c r="BO90" s="44"/>
      <c r="BP90" s="44"/>
      <c r="BQ90" s="44"/>
      <c r="BR90" s="44"/>
      <c r="BS90" s="44"/>
      <c r="BT90" s="44"/>
      <c r="BU90" s="44"/>
      <c r="BV90" s="44"/>
    </row>
    <row r="95" spans="2:74" ht="25.5">
      <c r="AA95" s="16" ph="1"/>
      <c r="AB95" s="16" ph="1"/>
      <c r="AC95" s="16" ph="1"/>
      <c r="AD95" s="16" ph="1"/>
      <c r="AE95" s="16" ph="1"/>
      <c r="AF95" s="16" ph="1"/>
      <c r="AG95" s="16" ph="1"/>
    </row>
    <row r="96" spans="2:74" ht="25.5">
      <c r="AA96" s="16" ph="1"/>
      <c r="AB96" s="16" ph="1"/>
      <c r="AC96" s="16" ph="1"/>
      <c r="AD96" s="16" ph="1"/>
      <c r="AE96" s="16" ph="1"/>
      <c r="AF96" s="16" ph="1"/>
      <c r="AG96" s="16" ph="1"/>
    </row>
    <row r="97" spans="27:33" ht="25.5">
      <c r="AA97" s="16" ph="1"/>
      <c r="AB97" s="16" ph="1"/>
      <c r="AC97" s="16" ph="1"/>
      <c r="AD97" s="16" ph="1"/>
      <c r="AE97" s="16" ph="1"/>
      <c r="AF97" s="16" ph="1"/>
      <c r="AG97" s="16" ph="1"/>
    </row>
    <row r="98" spans="27:33" ht="25.5">
      <c r="AA98" s="16" ph="1"/>
      <c r="AB98" s="16" ph="1"/>
      <c r="AC98" s="16" ph="1"/>
      <c r="AD98" s="16" ph="1"/>
      <c r="AE98" s="16" ph="1"/>
      <c r="AF98" s="16" ph="1"/>
      <c r="AG98" s="16" ph="1"/>
    </row>
    <row r="104" spans="27:33" ht="25.5">
      <c r="AA104" s="16" ph="1"/>
      <c r="AB104" s="16" ph="1"/>
      <c r="AC104" s="16" ph="1"/>
      <c r="AD104" s="16" ph="1"/>
      <c r="AE104" s="16" ph="1"/>
      <c r="AF104" s="16" ph="1"/>
      <c r="AG104" s="16" ph="1"/>
    </row>
    <row r="105" spans="27:33" ht="25.5">
      <c r="AA105" s="16" ph="1"/>
      <c r="AB105" s="16" ph="1"/>
      <c r="AC105" s="16" ph="1"/>
      <c r="AD105" s="16" ph="1"/>
      <c r="AE105" s="16" ph="1"/>
      <c r="AF105" s="16" ph="1"/>
      <c r="AG105" s="16" ph="1"/>
    </row>
    <row r="106" spans="27:33" ht="25.5">
      <c r="AA106" s="16" ph="1"/>
      <c r="AB106" s="16" ph="1"/>
      <c r="AC106" s="16" ph="1"/>
      <c r="AD106" s="16" ph="1"/>
      <c r="AE106" s="16" ph="1"/>
      <c r="AF106" s="16" ph="1"/>
      <c r="AG106" s="16" ph="1"/>
    </row>
    <row r="107" spans="27:33" ht="25.5">
      <c r="AA107" s="16" ph="1"/>
      <c r="AB107" s="16" ph="1"/>
      <c r="AC107" s="16" ph="1"/>
      <c r="AD107" s="16" ph="1"/>
      <c r="AE107" s="16" ph="1"/>
      <c r="AF107" s="16" ph="1"/>
      <c r="AG107" s="16" ph="1"/>
    </row>
    <row r="113" spans="27:33" ht="25.5">
      <c r="AA113" s="16" ph="1"/>
      <c r="AB113" s="16" ph="1"/>
      <c r="AC113" s="16" ph="1"/>
      <c r="AD113" s="16" ph="1"/>
      <c r="AE113" s="16" ph="1"/>
      <c r="AF113" s="16" ph="1"/>
      <c r="AG113" s="16" ph="1"/>
    </row>
    <row r="114" spans="27:33" ht="25.5">
      <c r="AA114" s="16" ph="1"/>
      <c r="AB114" s="16" ph="1"/>
      <c r="AC114" s="16" ph="1"/>
      <c r="AD114" s="16" ph="1"/>
      <c r="AE114" s="16" ph="1"/>
      <c r="AF114" s="16" ph="1"/>
      <c r="AG114" s="16" ph="1"/>
    </row>
    <row r="115" spans="27:33" ht="25.5">
      <c r="AA115" s="16" ph="1"/>
      <c r="AB115" s="16" ph="1"/>
      <c r="AC115" s="16" ph="1"/>
      <c r="AD115" s="16" ph="1"/>
      <c r="AE115" s="16" ph="1"/>
      <c r="AF115" s="16" ph="1"/>
      <c r="AG115" s="16" ph="1"/>
    </row>
    <row r="116" spans="27:33" ht="25.5">
      <c r="AA116" s="16" ph="1"/>
      <c r="AB116" s="16" ph="1"/>
      <c r="AC116" s="16" ph="1"/>
      <c r="AD116" s="16" ph="1"/>
      <c r="AE116" s="16" ph="1"/>
      <c r="AF116" s="16" ph="1"/>
      <c r="AG116" s="16" ph="1"/>
    </row>
    <row r="122" spans="27:33" ht="25.5">
      <c r="AA122" s="16" ph="1"/>
      <c r="AB122" s="16" ph="1"/>
      <c r="AC122" s="16" ph="1"/>
      <c r="AD122" s="16" ph="1"/>
      <c r="AE122" s="16" ph="1"/>
      <c r="AF122" s="16" ph="1"/>
      <c r="AG122" s="16" ph="1"/>
    </row>
    <row r="123" spans="27:33" ht="25.5">
      <c r="AA123" s="16" ph="1"/>
      <c r="AB123" s="16" ph="1"/>
      <c r="AC123" s="16" ph="1"/>
      <c r="AD123" s="16" ph="1"/>
      <c r="AE123" s="16" ph="1"/>
      <c r="AF123" s="16" ph="1"/>
      <c r="AG123" s="16" ph="1"/>
    </row>
    <row r="124" spans="27:33" ht="25.5">
      <c r="AA124" s="16" ph="1"/>
      <c r="AB124" s="16" ph="1"/>
      <c r="AC124" s="16" ph="1"/>
      <c r="AD124" s="16" ph="1"/>
      <c r="AE124" s="16" ph="1"/>
      <c r="AF124" s="16" ph="1"/>
      <c r="AG124" s="16" ph="1"/>
    </row>
    <row r="125" spans="27:33" ht="25.5">
      <c r="AA125" s="16" ph="1"/>
      <c r="AB125" s="16" ph="1"/>
      <c r="AC125" s="16" ph="1"/>
      <c r="AD125" s="16" ph="1"/>
      <c r="AE125" s="16" ph="1"/>
      <c r="AF125" s="16" ph="1"/>
      <c r="AG125" s="16" ph="1"/>
    </row>
    <row r="129" spans="27:33" ht="25.5">
      <c r="AA129" s="16" ph="1"/>
      <c r="AB129" s="16" ph="1"/>
      <c r="AC129" s="16" ph="1"/>
      <c r="AD129" s="16" ph="1"/>
      <c r="AE129" s="16" ph="1"/>
      <c r="AF129" s="16" ph="1"/>
      <c r="AG129" s="16" ph="1"/>
    </row>
    <row r="130" spans="27:33" ht="25.5">
      <c r="AA130" s="16" ph="1"/>
      <c r="AB130" s="16" ph="1"/>
      <c r="AC130" s="16" ph="1"/>
      <c r="AD130" s="16" ph="1"/>
      <c r="AE130" s="16" ph="1"/>
      <c r="AF130" s="16" ph="1"/>
      <c r="AG130" s="16" ph="1"/>
    </row>
    <row r="131" spans="27:33" ht="25.5">
      <c r="AA131" s="16" ph="1"/>
      <c r="AB131" s="16" ph="1"/>
      <c r="AC131" s="16" ph="1"/>
      <c r="AD131" s="16" ph="1"/>
      <c r="AE131" s="16" ph="1"/>
      <c r="AF131" s="16" ph="1"/>
      <c r="AG131" s="16" ph="1"/>
    </row>
    <row r="132" spans="27:33" ht="25.5">
      <c r="AA132" s="16" ph="1"/>
      <c r="AB132" s="16" ph="1"/>
      <c r="AC132" s="16" ph="1"/>
      <c r="AD132" s="16" ph="1"/>
      <c r="AE132" s="16" ph="1"/>
      <c r="AF132" s="16" ph="1"/>
      <c r="AG132" s="16" ph="1"/>
    </row>
    <row r="138" spans="27:33" ht="25.5">
      <c r="AA138" s="16" ph="1"/>
      <c r="AB138" s="16" ph="1"/>
      <c r="AC138" s="16" ph="1"/>
      <c r="AD138" s="16" ph="1"/>
      <c r="AE138" s="16" ph="1"/>
      <c r="AF138" s="16" ph="1"/>
      <c r="AG138" s="16" ph="1"/>
    </row>
    <row r="141" spans="27:33" ht="25.5">
      <c r="AA141" s="16" ph="1"/>
      <c r="AB141" s="16" ph="1"/>
      <c r="AC141" s="16" ph="1"/>
      <c r="AD141" s="16" ph="1"/>
      <c r="AE141" s="16" ph="1"/>
      <c r="AF141" s="16" ph="1"/>
      <c r="AG141" s="16" ph="1"/>
    </row>
    <row r="142" spans="27:33" ht="25.5">
      <c r="AA142" s="16" ph="1"/>
      <c r="AB142" s="16" ph="1"/>
      <c r="AC142" s="16" ph="1"/>
      <c r="AD142" s="16" ph="1"/>
      <c r="AE142" s="16" ph="1"/>
      <c r="AF142" s="16" ph="1"/>
      <c r="AG142" s="16" ph="1"/>
    </row>
    <row r="143" spans="27:33" ht="25.5">
      <c r="AA143" s="16" ph="1"/>
      <c r="AB143" s="16" ph="1"/>
      <c r="AC143" s="16" ph="1"/>
      <c r="AD143" s="16" ph="1"/>
      <c r="AE143" s="16" ph="1"/>
      <c r="AF143" s="16" ph="1"/>
      <c r="AG143" s="16" ph="1"/>
    </row>
    <row r="144" spans="27:33" ht="25.5">
      <c r="AA144" s="16" ph="1"/>
      <c r="AB144" s="16" ph="1"/>
      <c r="AC144" s="16" ph="1"/>
      <c r="AD144" s="16" ph="1"/>
      <c r="AE144" s="16" ph="1"/>
      <c r="AF144" s="16" ph="1"/>
      <c r="AG144" s="16" ph="1"/>
    </row>
    <row r="146" spans="27:33" ht="25.5">
      <c r="AA146" s="16" ph="1"/>
      <c r="AB146" s="16" ph="1"/>
      <c r="AC146" s="16" ph="1"/>
      <c r="AD146" s="16" ph="1"/>
      <c r="AE146" s="16" ph="1"/>
      <c r="AF146" s="16" ph="1"/>
      <c r="AG146" s="16" ph="1"/>
    </row>
    <row r="148" spans="27:33" ht="25.5">
      <c r="AA148" s="16" ph="1"/>
      <c r="AB148" s="16" ph="1"/>
      <c r="AC148" s="16" ph="1"/>
      <c r="AD148" s="16" ph="1"/>
      <c r="AE148" s="16" ph="1"/>
      <c r="AF148" s="16" ph="1"/>
      <c r="AG148" s="16" ph="1"/>
    </row>
    <row r="149" spans="27:33" ht="25.5">
      <c r="AA149" s="16" ph="1"/>
      <c r="AB149" s="16" ph="1"/>
      <c r="AC149" s="16" ph="1"/>
      <c r="AD149" s="16" ph="1"/>
      <c r="AE149" s="16" ph="1"/>
      <c r="AF149" s="16" ph="1"/>
      <c r="AG149" s="16" ph="1"/>
    </row>
    <row r="150" spans="27:33" ht="25.5">
      <c r="AA150" s="16" ph="1"/>
      <c r="AB150" s="16" ph="1"/>
      <c r="AC150" s="16" ph="1"/>
      <c r="AD150" s="16" ph="1"/>
      <c r="AE150" s="16" ph="1"/>
      <c r="AF150" s="16" ph="1"/>
      <c r="AG150" s="16" ph="1"/>
    </row>
    <row r="151" spans="27:33" ht="25.5">
      <c r="AA151" s="16" ph="1"/>
      <c r="AB151" s="16" ph="1"/>
      <c r="AC151" s="16" ph="1"/>
      <c r="AD151" s="16" ph="1"/>
      <c r="AE151" s="16" ph="1"/>
      <c r="AF151" s="16" ph="1"/>
      <c r="AG151" s="16" ph="1"/>
    </row>
    <row r="154" spans="27:33" ht="25.5">
      <c r="AA154" s="16" ph="1"/>
      <c r="AB154" s="16" ph="1"/>
      <c r="AC154" s="16" ph="1"/>
      <c r="AD154" s="16" ph="1"/>
      <c r="AE154" s="16" ph="1"/>
      <c r="AF154" s="16" ph="1"/>
      <c r="AG154" s="16" ph="1"/>
    </row>
    <row r="157" spans="27:33" ht="25.5">
      <c r="AA157" s="16" ph="1"/>
      <c r="AB157" s="16" ph="1"/>
      <c r="AC157" s="16" ph="1"/>
      <c r="AD157" s="16" ph="1"/>
      <c r="AE157" s="16" ph="1"/>
      <c r="AF157" s="16" ph="1"/>
      <c r="AG157" s="16" ph="1"/>
    </row>
    <row r="158" spans="27:33" ht="25.5">
      <c r="AA158" s="16" ph="1"/>
      <c r="AB158" s="16" ph="1"/>
      <c r="AC158" s="16" ph="1"/>
      <c r="AD158" s="16" ph="1"/>
      <c r="AE158" s="16" ph="1"/>
      <c r="AF158" s="16" ph="1"/>
      <c r="AG158" s="16" ph="1"/>
    </row>
    <row r="159" spans="27:33" ht="25.5">
      <c r="AA159" s="16" ph="1"/>
      <c r="AB159" s="16" ph="1"/>
      <c r="AC159" s="16" ph="1"/>
      <c r="AD159" s="16" ph="1"/>
      <c r="AE159" s="16" ph="1"/>
      <c r="AF159" s="16" ph="1"/>
      <c r="AG159" s="16" ph="1"/>
    </row>
    <row r="160" spans="27:33" ht="25.5">
      <c r="AA160" s="16" ph="1"/>
      <c r="AB160" s="16" ph="1"/>
      <c r="AC160" s="16" ph="1"/>
      <c r="AD160" s="16" ph="1"/>
      <c r="AE160" s="16" ph="1"/>
      <c r="AF160" s="16" ph="1"/>
      <c r="AG160" s="16" ph="1"/>
    </row>
    <row r="161" spans="27:33" ht="25.5">
      <c r="AA161" s="16" ph="1"/>
      <c r="AB161" s="16" ph="1"/>
      <c r="AC161" s="16" ph="1"/>
      <c r="AD161" s="16" ph="1"/>
      <c r="AE161" s="16" ph="1"/>
      <c r="AF161" s="16" ph="1"/>
      <c r="AG161" s="16" ph="1"/>
    </row>
    <row r="162" spans="27:33" ht="25.5">
      <c r="AA162" s="16" ph="1"/>
      <c r="AB162" s="16" ph="1"/>
      <c r="AC162" s="16" ph="1"/>
      <c r="AD162" s="16" ph="1"/>
      <c r="AE162" s="16" ph="1"/>
      <c r="AF162" s="16" ph="1"/>
      <c r="AG162" s="16" ph="1"/>
    </row>
    <row r="164" spans="27:33" ht="25.5">
      <c r="AA164" s="16" ph="1"/>
      <c r="AB164" s="16" ph="1"/>
      <c r="AC164" s="16" ph="1"/>
      <c r="AD164" s="16" ph="1"/>
      <c r="AE164" s="16" ph="1"/>
      <c r="AF164" s="16" ph="1"/>
      <c r="AG164" s="16" ph="1"/>
    </row>
    <row r="165" spans="27:33" ht="25.5">
      <c r="AA165" s="16" ph="1"/>
      <c r="AB165" s="16" ph="1"/>
      <c r="AC165" s="16" ph="1"/>
      <c r="AD165" s="16" ph="1"/>
      <c r="AE165" s="16" ph="1"/>
      <c r="AF165" s="16" ph="1"/>
      <c r="AG165" s="16" ph="1"/>
    </row>
    <row r="166" spans="27:33" ht="25.5">
      <c r="AA166" s="16" ph="1"/>
      <c r="AB166" s="16" ph="1"/>
      <c r="AC166" s="16" ph="1"/>
      <c r="AD166" s="16" ph="1"/>
      <c r="AE166" s="16" ph="1"/>
      <c r="AF166" s="16" ph="1"/>
      <c r="AG166" s="16" ph="1"/>
    </row>
    <row r="167" spans="27:33" ht="25.5">
      <c r="AA167" s="16" ph="1"/>
      <c r="AB167" s="16" ph="1"/>
      <c r="AC167" s="16" ph="1"/>
      <c r="AD167" s="16" ph="1"/>
      <c r="AE167" s="16" ph="1"/>
      <c r="AF167" s="16" ph="1"/>
      <c r="AG167" s="16" ph="1"/>
    </row>
    <row r="170" spans="27:33" ht="25.5">
      <c r="AA170" s="16" ph="1"/>
      <c r="AB170" s="16" ph="1"/>
      <c r="AC170" s="16" ph="1"/>
      <c r="AD170" s="16" ph="1"/>
      <c r="AE170" s="16" ph="1"/>
      <c r="AF170" s="16" ph="1"/>
      <c r="AG170" s="16" ph="1"/>
    </row>
    <row r="171" spans="27:33" ht="25.5">
      <c r="AA171" s="16" ph="1"/>
      <c r="AB171" s="16" ph="1"/>
      <c r="AC171" s="16" ph="1"/>
      <c r="AD171" s="16" ph="1"/>
      <c r="AE171" s="16" ph="1"/>
      <c r="AF171" s="16" ph="1"/>
      <c r="AG171" s="16" ph="1"/>
    </row>
    <row r="172" spans="27:33" ht="25.5">
      <c r="AA172" s="16" ph="1"/>
      <c r="AB172" s="16" ph="1"/>
      <c r="AC172" s="16" ph="1"/>
      <c r="AD172" s="16" ph="1"/>
      <c r="AE172" s="16" ph="1"/>
      <c r="AF172" s="16" ph="1"/>
      <c r="AG172" s="16" ph="1"/>
    </row>
    <row r="173" spans="27:33" ht="25.5">
      <c r="AA173" s="16" ph="1"/>
      <c r="AB173" s="16" ph="1"/>
      <c r="AC173" s="16" ph="1"/>
      <c r="AD173" s="16" ph="1"/>
      <c r="AE173" s="16" ph="1"/>
      <c r="AF173" s="16" ph="1"/>
      <c r="AG173" s="16" ph="1"/>
    </row>
    <row r="175" spans="27:33" ht="25.5">
      <c r="AA175" s="16" ph="1"/>
      <c r="AB175" s="16" ph="1"/>
      <c r="AC175" s="16" ph="1"/>
      <c r="AD175" s="16" ph="1"/>
      <c r="AE175" s="16" ph="1"/>
      <c r="AF175" s="16" ph="1"/>
      <c r="AG175" s="16" ph="1"/>
    </row>
    <row r="176" spans="27:33" ht="25.5">
      <c r="AA176" s="16" ph="1"/>
      <c r="AB176" s="16" ph="1"/>
      <c r="AC176" s="16" ph="1"/>
      <c r="AD176" s="16" ph="1"/>
      <c r="AE176" s="16" ph="1"/>
      <c r="AF176" s="16" ph="1"/>
      <c r="AG176" s="16" ph="1"/>
    </row>
    <row r="177" spans="27:33" ht="25.5">
      <c r="AA177" s="16" ph="1"/>
      <c r="AB177" s="16" ph="1"/>
      <c r="AC177" s="16" ph="1"/>
      <c r="AD177" s="16" ph="1"/>
      <c r="AE177" s="16" ph="1"/>
      <c r="AF177" s="16" ph="1"/>
      <c r="AG177" s="16" ph="1"/>
    </row>
    <row r="178" spans="27:33" ht="25.5">
      <c r="AA178" s="16" ph="1"/>
      <c r="AB178" s="16" ph="1"/>
      <c r="AC178" s="16" ph="1"/>
      <c r="AD178" s="16" ph="1"/>
      <c r="AE178" s="16" ph="1"/>
      <c r="AF178" s="16" ph="1"/>
      <c r="AG178" s="16" ph="1"/>
    </row>
    <row r="180" spans="27:33" ht="25.5">
      <c r="AA180" s="16" ph="1"/>
      <c r="AB180" s="16" ph="1"/>
      <c r="AC180" s="16" ph="1"/>
      <c r="AD180" s="16" ph="1"/>
      <c r="AE180" s="16" ph="1"/>
      <c r="AF180" s="16" ph="1"/>
      <c r="AG180" s="16" ph="1"/>
    </row>
    <row r="181" spans="27:33" ht="25.5">
      <c r="AA181" s="16" ph="1"/>
      <c r="AB181" s="16" ph="1"/>
      <c r="AC181" s="16" ph="1"/>
      <c r="AD181" s="16" ph="1"/>
      <c r="AE181" s="16" ph="1"/>
      <c r="AF181" s="16" ph="1"/>
      <c r="AG181" s="16" ph="1"/>
    </row>
    <row r="182" spans="27:33" ht="25.5">
      <c r="AA182" s="16" ph="1"/>
      <c r="AB182" s="16" ph="1"/>
      <c r="AC182" s="16" ph="1"/>
      <c r="AD182" s="16" ph="1"/>
      <c r="AE182" s="16" ph="1"/>
      <c r="AF182" s="16" ph="1"/>
      <c r="AG182" s="16" ph="1"/>
    </row>
    <row r="183" spans="27:33" ht="25.5">
      <c r="AA183" s="16" ph="1"/>
      <c r="AB183" s="16" ph="1"/>
      <c r="AC183" s="16" ph="1"/>
      <c r="AD183" s="16" ph="1"/>
      <c r="AE183" s="16" ph="1"/>
      <c r="AF183" s="16" ph="1"/>
      <c r="AG183" s="16" ph="1"/>
    </row>
    <row r="185" spans="27:33" ht="25.5">
      <c r="AA185" s="16" ph="1"/>
      <c r="AB185" s="16" ph="1"/>
      <c r="AC185" s="16" ph="1"/>
      <c r="AD185" s="16" ph="1"/>
      <c r="AE185" s="16" ph="1"/>
      <c r="AF185" s="16" ph="1"/>
      <c r="AG185" s="16" ph="1"/>
    </row>
    <row r="186" spans="27:33" ht="25.5">
      <c r="AA186" s="16" ph="1"/>
      <c r="AB186" s="16" ph="1"/>
      <c r="AC186" s="16" ph="1"/>
      <c r="AD186" s="16" ph="1"/>
      <c r="AE186" s="16" ph="1"/>
      <c r="AF186" s="16" ph="1"/>
      <c r="AG186" s="16" ph="1"/>
    </row>
    <row r="188" spans="27:33" ht="25.5">
      <c r="AA188" s="16" ph="1"/>
      <c r="AB188" s="16" ph="1"/>
      <c r="AC188" s="16" ph="1"/>
      <c r="AD188" s="16" ph="1"/>
      <c r="AE188" s="16" ph="1"/>
      <c r="AF188" s="16" ph="1"/>
      <c r="AG188" s="16" ph="1"/>
    </row>
    <row r="189" spans="27:33" ht="25.5">
      <c r="AA189" s="16" ph="1"/>
      <c r="AB189" s="16" ph="1"/>
      <c r="AC189" s="16" ph="1"/>
      <c r="AD189" s="16" ph="1"/>
      <c r="AE189" s="16" ph="1"/>
      <c r="AF189" s="16" ph="1"/>
      <c r="AG189" s="16" ph="1"/>
    </row>
    <row r="190" spans="27:33" ht="25.5">
      <c r="AA190" s="16" ph="1"/>
      <c r="AB190" s="16" ph="1"/>
      <c r="AC190" s="16" ph="1"/>
      <c r="AD190" s="16" ph="1"/>
      <c r="AE190" s="16" ph="1"/>
      <c r="AF190" s="16" ph="1"/>
      <c r="AG190" s="16" ph="1"/>
    </row>
    <row r="191" spans="27:33" ht="25.5">
      <c r="AA191" s="16" ph="1"/>
      <c r="AB191" s="16" ph="1"/>
      <c r="AC191" s="16" ph="1"/>
      <c r="AD191" s="16" ph="1"/>
      <c r="AE191" s="16" ph="1"/>
      <c r="AF191" s="16" ph="1"/>
      <c r="AG191" s="16" ph="1"/>
    </row>
    <row r="192" spans="27:33" ht="25.5">
      <c r="AA192" s="16" ph="1"/>
      <c r="AB192" s="16" ph="1"/>
      <c r="AC192" s="16" ph="1"/>
      <c r="AD192" s="16" ph="1"/>
      <c r="AE192" s="16" ph="1"/>
      <c r="AF192" s="16" ph="1"/>
      <c r="AG192" s="16" ph="1"/>
    </row>
    <row r="193" spans="27:33" ht="25.5">
      <c r="AA193" s="16" ph="1"/>
      <c r="AB193" s="16" ph="1"/>
      <c r="AC193" s="16" ph="1"/>
      <c r="AD193" s="16" ph="1"/>
      <c r="AE193" s="16" ph="1"/>
      <c r="AF193" s="16" ph="1"/>
      <c r="AG193" s="16" ph="1"/>
    </row>
    <row r="195" spans="27:33" ht="25.5">
      <c r="AA195" s="16" ph="1"/>
      <c r="AB195" s="16" ph="1"/>
      <c r="AC195" s="16" ph="1"/>
      <c r="AD195" s="16" ph="1"/>
      <c r="AE195" s="16" ph="1"/>
      <c r="AF195" s="16" ph="1"/>
      <c r="AG195" s="16" ph="1"/>
    </row>
    <row r="196" spans="27:33" ht="25.5">
      <c r="AA196" s="16" ph="1"/>
      <c r="AB196" s="16" ph="1"/>
      <c r="AC196" s="16" ph="1"/>
      <c r="AD196" s="16" ph="1"/>
      <c r="AE196" s="16" ph="1"/>
      <c r="AF196" s="16" ph="1"/>
      <c r="AG196" s="16" ph="1"/>
    </row>
    <row r="197" spans="27:33" ht="25.5">
      <c r="AA197" s="16" ph="1"/>
      <c r="AB197" s="16" ph="1"/>
      <c r="AC197" s="16" ph="1"/>
      <c r="AD197" s="16" ph="1"/>
      <c r="AE197" s="16" ph="1"/>
      <c r="AF197" s="16" ph="1"/>
      <c r="AG197" s="16" ph="1"/>
    </row>
    <row r="198" spans="27:33" ht="25.5">
      <c r="AA198" s="16" ph="1"/>
      <c r="AB198" s="16" ph="1"/>
      <c r="AC198" s="16" ph="1"/>
      <c r="AD198" s="16" ph="1"/>
      <c r="AE198" s="16" ph="1"/>
      <c r="AF198" s="16" ph="1"/>
      <c r="AG198" s="16" ph="1"/>
    </row>
    <row r="201" spans="27:33" ht="25.5">
      <c r="AA201" s="16" ph="1"/>
      <c r="AB201" s="16" ph="1"/>
      <c r="AC201" s="16" ph="1"/>
      <c r="AD201" s="16" ph="1"/>
      <c r="AE201" s="16" ph="1"/>
      <c r="AF201" s="16" ph="1"/>
      <c r="AG201" s="16" ph="1"/>
    </row>
    <row r="202" spans="27:33" ht="25.5">
      <c r="AA202" s="16" ph="1"/>
      <c r="AB202" s="16" ph="1"/>
      <c r="AC202" s="16" ph="1"/>
      <c r="AD202" s="16" ph="1"/>
      <c r="AE202" s="16" ph="1"/>
      <c r="AF202" s="16" ph="1"/>
      <c r="AG202" s="16" ph="1"/>
    </row>
    <row r="203" spans="27:33" ht="25.5">
      <c r="AA203" s="16" ph="1"/>
      <c r="AB203" s="16" ph="1"/>
      <c r="AC203" s="16" ph="1"/>
      <c r="AD203" s="16" ph="1"/>
      <c r="AE203" s="16" ph="1"/>
      <c r="AF203" s="16" ph="1"/>
      <c r="AG203" s="16" ph="1"/>
    </row>
    <row r="204" spans="27:33" ht="25.5">
      <c r="AA204" s="16" ph="1"/>
      <c r="AB204" s="16" ph="1"/>
      <c r="AC204" s="16" ph="1"/>
      <c r="AD204" s="16" ph="1"/>
      <c r="AE204" s="16" ph="1"/>
      <c r="AF204" s="16" ph="1"/>
      <c r="AG204" s="16" ph="1"/>
    </row>
    <row r="206" spans="27:33" ht="25.5">
      <c r="AA206" s="16" ph="1"/>
      <c r="AB206" s="16" ph="1"/>
      <c r="AC206" s="16" ph="1"/>
      <c r="AD206" s="16" ph="1"/>
      <c r="AE206" s="16" ph="1"/>
      <c r="AF206" s="16" ph="1"/>
      <c r="AG206" s="16" ph="1"/>
    </row>
    <row r="207" spans="27:33" ht="25.5">
      <c r="AA207" s="16" ph="1"/>
      <c r="AB207" s="16" ph="1"/>
      <c r="AC207" s="16" ph="1"/>
      <c r="AD207" s="16" ph="1"/>
      <c r="AE207" s="16" ph="1"/>
      <c r="AF207" s="16" ph="1"/>
      <c r="AG207" s="16" ph="1"/>
    </row>
    <row r="208" spans="27:33" ht="25.5">
      <c r="AA208" s="16" ph="1"/>
      <c r="AB208" s="16" ph="1"/>
      <c r="AC208" s="16" ph="1"/>
      <c r="AD208" s="16" ph="1"/>
      <c r="AE208" s="16" ph="1"/>
      <c r="AF208" s="16" ph="1"/>
      <c r="AG208" s="16" ph="1"/>
    </row>
    <row r="209" spans="27:33" ht="25.5">
      <c r="AA209" s="16" ph="1"/>
      <c r="AB209" s="16" ph="1"/>
      <c r="AC209" s="16" ph="1"/>
      <c r="AD209" s="16" ph="1"/>
      <c r="AE209" s="16" ph="1"/>
      <c r="AF209" s="16" ph="1"/>
      <c r="AG209" s="16" ph="1"/>
    </row>
    <row r="211" spans="27:33" ht="25.5">
      <c r="AA211" s="16" ph="1"/>
      <c r="AB211" s="16" ph="1"/>
      <c r="AC211" s="16" ph="1"/>
      <c r="AD211" s="16" ph="1"/>
      <c r="AE211" s="16" ph="1"/>
      <c r="AF211" s="16" ph="1"/>
      <c r="AG211" s="16" ph="1"/>
    </row>
    <row r="213" spans="27:33" ht="25.5">
      <c r="AA213" s="16" ph="1"/>
      <c r="AB213" s="16" ph="1"/>
      <c r="AC213" s="16" ph="1"/>
      <c r="AD213" s="16" ph="1"/>
      <c r="AE213" s="16" ph="1"/>
      <c r="AF213" s="16" ph="1"/>
      <c r="AG213" s="16" ph="1"/>
    </row>
    <row r="214" spans="27:33" ht="25.5">
      <c r="AA214" s="16" ph="1"/>
      <c r="AB214" s="16" ph="1"/>
      <c r="AC214" s="16" ph="1"/>
      <c r="AD214" s="16" ph="1"/>
      <c r="AE214" s="16" ph="1"/>
      <c r="AF214" s="16" ph="1"/>
      <c r="AG214" s="16" ph="1"/>
    </row>
    <row r="215" spans="27:33" ht="25.5">
      <c r="AA215" s="16" ph="1"/>
      <c r="AB215" s="16" ph="1"/>
      <c r="AC215" s="16" ph="1"/>
      <c r="AD215" s="16" ph="1"/>
      <c r="AE215" s="16" ph="1"/>
      <c r="AF215" s="16" ph="1"/>
      <c r="AG215" s="16" ph="1"/>
    </row>
    <row r="217" spans="27:33" ht="25.5">
      <c r="AA217" s="16" ph="1"/>
      <c r="AB217" s="16" ph="1"/>
      <c r="AC217" s="16" ph="1"/>
      <c r="AD217" s="16" ph="1"/>
      <c r="AE217" s="16" ph="1"/>
      <c r="AF217" s="16" ph="1"/>
      <c r="AG217" s="16" ph="1"/>
    </row>
    <row r="218" spans="27:33" ht="25.5">
      <c r="AA218" s="16" ph="1"/>
      <c r="AB218" s="16" ph="1"/>
      <c r="AC218" s="16" ph="1"/>
      <c r="AD218" s="16" ph="1"/>
      <c r="AE218" s="16" ph="1"/>
      <c r="AF218" s="16" ph="1"/>
      <c r="AG218" s="16" ph="1"/>
    </row>
    <row r="219" spans="27:33" ht="25.5">
      <c r="AA219" s="16" ph="1"/>
      <c r="AB219" s="16" ph="1"/>
      <c r="AC219" s="16" ph="1"/>
      <c r="AD219" s="16" ph="1"/>
      <c r="AE219" s="16" ph="1"/>
      <c r="AF219" s="16" ph="1"/>
      <c r="AG219" s="16" ph="1"/>
    </row>
    <row r="220" spans="27:33" ht="25.5">
      <c r="AA220" s="16" ph="1"/>
      <c r="AB220" s="16" ph="1"/>
      <c r="AC220" s="16" ph="1"/>
      <c r="AD220" s="16" ph="1"/>
      <c r="AE220" s="16" ph="1"/>
      <c r="AF220" s="16" ph="1"/>
      <c r="AG220" s="16" ph="1"/>
    </row>
    <row r="222" spans="27:33" ht="25.5">
      <c r="AA222" s="16" ph="1"/>
      <c r="AB222" s="16" ph="1"/>
      <c r="AC222" s="16" ph="1"/>
      <c r="AD222" s="16" ph="1"/>
      <c r="AE222" s="16" ph="1"/>
      <c r="AF222" s="16" ph="1"/>
      <c r="AG222" s="16" ph="1"/>
    </row>
    <row r="224" spans="27:33" ht="25.5">
      <c r="AA224" s="16" ph="1"/>
      <c r="AB224" s="16" ph="1"/>
      <c r="AC224" s="16" ph="1"/>
      <c r="AD224" s="16" ph="1"/>
      <c r="AE224" s="16" ph="1"/>
      <c r="AF224" s="16" ph="1"/>
      <c r="AG224" s="16" ph="1"/>
    </row>
    <row r="225" spans="27:33" ht="25.5">
      <c r="AA225" s="16" ph="1"/>
      <c r="AB225" s="16" ph="1"/>
      <c r="AC225" s="16" ph="1"/>
      <c r="AD225" s="16" ph="1"/>
      <c r="AE225" s="16" ph="1"/>
      <c r="AF225" s="16" ph="1"/>
      <c r="AG225" s="16" ph="1"/>
    </row>
    <row r="226" spans="27:33" ht="25.5">
      <c r="AA226" s="16" ph="1"/>
      <c r="AB226" s="16" ph="1"/>
      <c r="AC226" s="16" ph="1"/>
      <c r="AD226" s="16" ph="1"/>
      <c r="AE226" s="16" ph="1"/>
      <c r="AF226" s="16" ph="1"/>
      <c r="AG226" s="16" ph="1"/>
    </row>
    <row r="227" spans="27:33" ht="25.5">
      <c r="AA227" s="16" ph="1"/>
      <c r="AB227" s="16" ph="1"/>
      <c r="AC227" s="16" ph="1"/>
      <c r="AD227" s="16" ph="1"/>
      <c r="AE227" s="16" ph="1"/>
      <c r="AF227" s="16" ph="1"/>
      <c r="AG227" s="16" ph="1"/>
    </row>
    <row r="229" spans="27:33" ht="25.5">
      <c r="AA229" s="16" ph="1"/>
      <c r="AB229" s="16" ph="1"/>
      <c r="AC229" s="16" ph="1"/>
      <c r="AD229" s="16" ph="1"/>
      <c r="AE229" s="16" ph="1"/>
      <c r="AF229" s="16" ph="1"/>
      <c r="AG229" s="16" ph="1"/>
    </row>
    <row r="230" spans="27:33" ht="25.5">
      <c r="AA230" s="16" ph="1"/>
      <c r="AB230" s="16" ph="1"/>
      <c r="AC230" s="16" ph="1"/>
      <c r="AD230" s="16" ph="1"/>
      <c r="AE230" s="16" ph="1"/>
      <c r="AF230" s="16" ph="1"/>
      <c r="AG230" s="16" ph="1"/>
    </row>
    <row r="231" spans="27:33" ht="25.5">
      <c r="AA231" s="16" ph="1"/>
      <c r="AB231" s="16" ph="1"/>
      <c r="AC231" s="16" ph="1"/>
      <c r="AD231" s="16" ph="1"/>
      <c r="AE231" s="16" ph="1"/>
      <c r="AF231" s="16" ph="1"/>
      <c r="AG231" s="16" ph="1"/>
    </row>
    <row r="233" spans="27:33" ht="25.5">
      <c r="AA233" s="16" ph="1"/>
      <c r="AB233" s="16" ph="1"/>
      <c r="AC233" s="16" ph="1"/>
      <c r="AD233" s="16" ph="1"/>
      <c r="AE233" s="16" ph="1"/>
      <c r="AF233" s="16" ph="1"/>
      <c r="AG233" s="16" ph="1"/>
    </row>
    <row r="234" spans="27:33" ht="25.5">
      <c r="AA234" s="16" ph="1"/>
      <c r="AB234" s="16" ph="1"/>
      <c r="AC234" s="16" ph="1"/>
      <c r="AD234" s="16" ph="1"/>
      <c r="AE234" s="16" ph="1"/>
      <c r="AF234" s="16" ph="1"/>
      <c r="AG234" s="16" ph="1"/>
    </row>
    <row r="236" spans="27:33" ht="25.5">
      <c r="AA236" s="16" ph="1"/>
      <c r="AB236" s="16" ph="1"/>
      <c r="AC236" s="16" ph="1"/>
      <c r="AD236" s="16" ph="1"/>
      <c r="AE236" s="16" ph="1"/>
      <c r="AF236" s="16" ph="1"/>
      <c r="AG236" s="16" ph="1"/>
    </row>
    <row r="237" spans="27:33" ht="25.5">
      <c r="AA237" s="16" ph="1"/>
      <c r="AB237" s="16" ph="1"/>
      <c r="AC237" s="16" ph="1"/>
      <c r="AD237" s="16" ph="1"/>
      <c r="AE237" s="16" ph="1"/>
      <c r="AF237" s="16" ph="1"/>
      <c r="AG237" s="16" ph="1"/>
    </row>
    <row r="238" spans="27:33" ht="25.5">
      <c r="AA238" s="16" ph="1"/>
      <c r="AB238" s="16" ph="1"/>
      <c r="AC238" s="16" ph="1"/>
      <c r="AD238" s="16" ph="1"/>
      <c r="AE238" s="16" ph="1"/>
      <c r="AF238" s="16" ph="1"/>
      <c r="AG238" s="16" ph="1"/>
    </row>
    <row r="239" spans="27:33" ht="25.5">
      <c r="AA239" s="16" ph="1"/>
      <c r="AB239" s="16" ph="1"/>
      <c r="AC239" s="16" ph="1"/>
      <c r="AD239" s="16" ph="1"/>
      <c r="AE239" s="16" ph="1"/>
      <c r="AF239" s="16" ph="1"/>
      <c r="AG239" s="16" ph="1"/>
    </row>
    <row r="240" spans="27:33" ht="25.5">
      <c r="AA240" s="16" ph="1"/>
      <c r="AB240" s="16" ph="1"/>
      <c r="AC240" s="16" ph="1"/>
      <c r="AD240" s="16" ph="1"/>
      <c r="AE240" s="16" ph="1"/>
      <c r="AF240" s="16" ph="1"/>
      <c r="AG240" s="16" ph="1"/>
    </row>
    <row r="241" spans="27:33" ht="25.5">
      <c r="AA241" s="16" ph="1"/>
      <c r="AB241" s="16" ph="1"/>
      <c r="AC241" s="16" ph="1"/>
      <c r="AD241" s="16" ph="1"/>
      <c r="AE241" s="16" ph="1"/>
      <c r="AF241" s="16" ph="1"/>
      <c r="AG241" s="16" ph="1"/>
    </row>
    <row r="242" spans="27:33" ht="25.5">
      <c r="AA242" s="16" ph="1"/>
      <c r="AB242" s="16" ph="1"/>
      <c r="AC242" s="16" ph="1"/>
      <c r="AD242" s="16" ph="1"/>
      <c r="AE242" s="16" ph="1"/>
      <c r="AF242" s="16" ph="1"/>
      <c r="AG242" s="16" ph="1"/>
    </row>
    <row r="244" spans="27:33" ht="25.5">
      <c r="AA244" s="16" ph="1"/>
      <c r="AB244" s="16" ph="1"/>
      <c r="AC244" s="16" ph="1"/>
      <c r="AD244" s="16" ph="1"/>
      <c r="AE244" s="16" ph="1"/>
      <c r="AF244" s="16" ph="1"/>
      <c r="AG244" s="16" ph="1"/>
    </row>
    <row r="245" spans="27:33" ht="25.5">
      <c r="AA245" s="16" ph="1"/>
      <c r="AB245" s="16" ph="1"/>
      <c r="AC245" s="16" ph="1"/>
      <c r="AD245" s="16" ph="1"/>
      <c r="AE245" s="16" ph="1"/>
      <c r="AF245" s="16" ph="1"/>
      <c r="AG245" s="16" ph="1"/>
    </row>
    <row r="246" spans="27:33" ht="25.5">
      <c r="AA246" s="16" ph="1"/>
      <c r="AB246" s="16" ph="1"/>
      <c r="AC246" s="16" ph="1"/>
      <c r="AD246" s="16" ph="1"/>
      <c r="AE246" s="16" ph="1"/>
      <c r="AF246" s="16" ph="1"/>
      <c r="AG246" s="16" ph="1"/>
    </row>
    <row r="247" spans="27:33" ht="25.5">
      <c r="AA247" s="16" ph="1"/>
      <c r="AB247" s="16" ph="1"/>
      <c r="AC247" s="16" ph="1"/>
      <c r="AD247" s="16" ph="1"/>
      <c r="AE247" s="16" ph="1"/>
      <c r="AF247" s="16" ph="1"/>
      <c r="AG247" s="16" ph="1"/>
    </row>
    <row r="249" spans="27:33" ht="25.5">
      <c r="AA249" s="16" ph="1"/>
      <c r="AB249" s="16" ph="1"/>
      <c r="AC249" s="16" ph="1"/>
      <c r="AD249" s="16" ph="1"/>
      <c r="AE249" s="16" ph="1"/>
      <c r="AF249" s="16" ph="1"/>
      <c r="AG249" s="16" ph="1"/>
    </row>
    <row r="251" spans="27:33" ht="25.5">
      <c r="AA251" s="16" ph="1"/>
      <c r="AB251" s="16" ph="1"/>
      <c r="AC251" s="16" ph="1"/>
      <c r="AD251" s="16" ph="1"/>
      <c r="AE251" s="16" ph="1"/>
      <c r="AF251" s="16" ph="1"/>
      <c r="AG251" s="16" ph="1"/>
    </row>
    <row r="252" spans="27:33" ht="25.5">
      <c r="AA252" s="16" ph="1"/>
      <c r="AB252" s="16" ph="1"/>
      <c r="AC252" s="16" ph="1"/>
      <c r="AD252" s="16" ph="1"/>
      <c r="AE252" s="16" ph="1"/>
      <c r="AF252" s="16" ph="1"/>
      <c r="AG252" s="16" ph="1"/>
    </row>
    <row r="253" spans="27:33" ht="25.5">
      <c r="AA253" s="16" ph="1"/>
      <c r="AB253" s="16" ph="1"/>
      <c r="AC253" s="16" ph="1"/>
      <c r="AD253" s="16" ph="1"/>
      <c r="AE253" s="16" ph="1"/>
      <c r="AF253" s="16" ph="1"/>
      <c r="AG253" s="16" ph="1"/>
    </row>
    <row r="254" spans="27:33" ht="25.5">
      <c r="AA254" s="16" ph="1"/>
      <c r="AB254" s="16" ph="1"/>
      <c r="AC254" s="16" ph="1"/>
      <c r="AD254" s="16" ph="1"/>
      <c r="AE254" s="16" ph="1"/>
      <c r="AF254" s="16" ph="1"/>
      <c r="AG254" s="16" ph="1"/>
    </row>
    <row r="255" spans="27:33" ht="25.5">
      <c r="AA255" s="16" ph="1"/>
      <c r="AB255" s="16" ph="1"/>
      <c r="AC255" s="16" ph="1"/>
      <c r="AD255" s="16" ph="1"/>
      <c r="AE255" s="16" ph="1"/>
      <c r="AF255" s="16" ph="1"/>
      <c r="AG255" s="16" ph="1"/>
    </row>
    <row r="256" spans="27:33" ht="25.5">
      <c r="AA256" s="16" ph="1"/>
      <c r="AB256" s="16" ph="1"/>
      <c r="AC256" s="16" ph="1"/>
      <c r="AD256" s="16" ph="1"/>
      <c r="AE256" s="16" ph="1"/>
      <c r="AF256" s="16" ph="1"/>
      <c r="AG256" s="16" ph="1"/>
    </row>
    <row r="257" spans="27:33" ht="25.5">
      <c r="AA257" s="16" ph="1"/>
      <c r="AB257" s="16" ph="1"/>
      <c r="AC257" s="16" ph="1"/>
      <c r="AD257" s="16" ph="1"/>
      <c r="AE257" s="16" ph="1"/>
      <c r="AF257" s="16" ph="1"/>
      <c r="AG257" s="16" ph="1"/>
    </row>
    <row r="258" spans="27:33" ht="25.5">
      <c r="AA258" s="16" ph="1"/>
      <c r="AB258" s="16" ph="1"/>
      <c r="AC258" s="16" ph="1"/>
      <c r="AD258" s="16" ph="1"/>
      <c r="AE258" s="16" ph="1"/>
      <c r="AF258" s="16" ph="1"/>
      <c r="AG258" s="16" ph="1"/>
    </row>
    <row r="260" spans="27:33" ht="25.5">
      <c r="AA260" s="16" ph="1"/>
      <c r="AB260" s="16" ph="1"/>
      <c r="AC260" s="16" ph="1"/>
      <c r="AD260" s="16" ph="1"/>
      <c r="AE260" s="16" ph="1"/>
      <c r="AF260" s="16" ph="1"/>
      <c r="AG260" s="16" ph="1"/>
    </row>
    <row r="261" spans="27:33" ht="25.5">
      <c r="AA261" s="16" ph="1"/>
      <c r="AB261" s="16" ph="1"/>
      <c r="AC261" s="16" ph="1"/>
      <c r="AD261" s="16" ph="1"/>
      <c r="AE261" s="16" ph="1"/>
      <c r="AF261" s="16" ph="1"/>
      <c r="AG261" s="16" ph="1"/>
    </row>
    <row r="262" spans="27:33" ht="25.5">
      <c r="AA262" s="16" ph="1"/>
      <c r="AB262" s="16" ph="1"/>
      <c r="AC262" s="16" ph="1"/>
      <c r="AD262" s="16" ph="1"/>
      <c r="AE262" s="16" ph="1"/>
      <c r="AF262" s="16" ph="1"/>
      <c r="AG262" s="16" ph="1"/>
    </row>
    <row r="263" spans="27:33" ht="25.5">
      <c r="AA263" s="16" ph="1"/>
      <c r="AB263" s="16" ph="1"/>
      <c r="AC263" s="16" ph="1"/>
      <c r="AD263" s="16" ph="1"/>
      <c r="AE263" s="16" ph="1"/>
      <c r="AF263" s="16" ph="1"/>
      <c r="AG263" s="16" ph="1"/>
    </row>
    <row r="265" spans="27:33" ht="25.5">
      <c r="AA265" s="16" ph="1"/>
      <c r="AB265" s="16" ph="1"/>
      <c r="AC265" s="16" ph="1"/>
      <c r="AD265" s="16" ph="1"/>
      <c r="AE265" s="16" ph="1"/>
      <c r="AF265" s="16" ph="1"/>
      <c r="AG265" s="16" ph="1"/>
    </row>
    <row r="267" spans="27:33" ht="25.5">
      <c r="AA267" s="16" ph="1"/>
      <c r="AB267" s="16" ph="1"/>
      <c r="AC267" s="16" ph="1"/>
      <c r="AD267" s="16" ph="1"/>
      <c r="AE267" s="16" ph="1"/>
      <c r="AF267" s="16" ph="1"/>
      <c r="AG267" s="16" ph="1"/>
    </row>
    <row r="268" spans="27:33" ht="25.5">
      <c r="AA268" s="16" ph="1"/>
      <c r="AB268" s="16" ph="1"/>
      <c r="AC268" s="16" ph="1"/>
      <c r="AD268" s="16" ph="1"/>
      <c r="AE268" s="16" ph="1"/>
      <c r="AF268" s="16" ph="1"/>
      <c r="AG268" s="16" ph="1"/>
    </row>
    <row r="269" spans="27:33" ht="25.5">
      <c r="AA269" s="16" ph="1"/>
      <c r="AB269" s="16" ph="1"/>
      <c r="AC269" s="16" ph="1"/>
      <c r="AD269" s="16" ph="1"/>
      <c r="AE269" s="16" ph="1"/>
      <c r="AF269" s="16" ph="1"/>
      <c r="AG269" s="16" ph="1"/>
    </row>
    <row r="271" spans="27:33" ht="25.5">
      <c r="AA271" s="16" ph="1"/>
      <c r="AB271" s="16" ph="1"/>
      <c r="AC271" s="16" ph="1"/>
      <c r="AD271" s="16" ph="1"/>
      <c r="AE271" s="16" ph="1"/>
      <c r="AF271" s="16" ph="1"/>
      <c r="AG271" s="16" ph="1"/>
    </row>
    <row r="272" spans="27:33" ht="25.5">
      <c r="AA272" s="16" ph="1"/>
      <c r="AB272" s="16" ph="1"/>
      <c r="AC272" s="16" ph="1"/>
      <c r="AD272" s="16" ph="1"/>
      <c r="AE272" s="16" ph="1"/>
      <c r="AF272" s="16" ph="1"/>
      <c r="AG272" s="16" ph="1"/>
    </row>
    <row r="273" spans="27:33" ht="25.5">
      <c r="AA273" s="16" ph="1"/>
      <c r="AB273" s="16" ph="1"/>
      <c r="AC273" s="16" ph="1"/>
      <c r="AD273" s="16" ph="1"/>
      <c r="AE273" s="16" ph="1"/>
      <c r="AF273" s="16" ph="1"/>
      <c r="AG273" s="16" ph="1"/>
    </row>
    <row r="274" spans="27:33" ht="25.5">
      <c r="AA274" s="16" ph="1"/>
      <c r="AB274" s="16" ph="1"/>
      <c r="AC274" s="16" ph="1"/>
      <c r="AD274" s="16" ph="1"/>
      <c r="AE274" s="16" ph="1"/>
      <c r="AF274" s="16" ph="1"/>
      <c r="AG274" s="16" ph="1"/>
    </row>
    <row r="276" spans="27:33" ht="25.5">
      <c r="AA276" s="16" ph="1"/>
      <c r="AB276" s="16" ph="1"/>
      <c r="AC276" s="16" ph="1"/>
      <c r="AD276" s="16" ph="1"/>
      <c r="AE276" s="16" ph="1"/>
      <c r="AF276" s="16" ph="1"/>
      <c r="AG276" s="16" ph="1"/>
    </row>
    <row r="278" spans="27:33" ht="25.5">
      <c r="AA278" s="16" ph="1"/>
      <c r="AB278" s="16" ph="1"/>
      <c r="AC278" s="16" ph="1"/>
      <c r="AD278" s="16" ph="1"/>
      <c r="AE278" s="16" ph="1"/>
      <c r="AF278" s="16" ph="1"/>
      <c r="AG278" s="16" ph="1"/>
    </row>
    <row r="279" spans="27:33" ht="25.5">
      <c r="AA279" s="16" ph="1"/>
      <c r="AB279" s="16" ph="1"/>
      <c r="AC279" s="16" ph="1"/>
      <c r="AD279" s="16" ph="1"/>
      <c r="AE279" s="16" ph="1"/>
      <c r="AF279" s="16" ph="1"/>
      <c r="AG279" s="16" ph="1"/>
    </row>
    <row r="280" spans="27:33" ht="25.5">
      <c r="AA280" s="16" ph="1"/>
      <c r="AB280" s="16" ph="1"/>
      <c r="AC280" s="16" ph="1"/>
      <c r="AD280" s="16" ph="1"/>
      <c r="AE280" s="16" ph="1"/>
      <c r="AF280" s="16" ph="1"/>
      <c r="AG280" s="16" ph="1"/>
    </row>
    <row r="281" spans="27:33" ht="25.5">
      <c r="AA281" s="16" ph="1"/>
      <c r="AB281" s="16" ph="1"/>
      <c r="AC281" s="16" ph="1"/>
      <c r="AD281" s="16" ph="1"/>
      <c r="AE281" s="16" ph="1"/>
      <c r="AF281" s="16" ph="1"/>
      <c r="AG281" s="16" ph="1"/>
    </row>
    <row r="283" spans="27:33" ht="25.5">
      <c r="AA283" s="16" ph="1"/>
      <c r="AB283" s="16" ph="1"/>
      <c r="AC283" s="16" ph="1"/>
      <c r="AD283" s="16" ph="1"/>
      <c r="AE283" s="16" ph="1"/>
      <c r="AF283" s="16" ph="1"/>
      <c r="AG283" s="16" ph="1"/>
    </row>
    <row r="284" spans="27:33" ht="25.5">
      <c r="AA284" s="16" ph="1"/>
      <c r="AB284" s="16" ph="1"/>
      <c r="AC284" s="16" ph="1"/>
      <c r="AD284" s="16" ph="1"/>
      <c r="AE284" s="16" ph="1"/>
      <c r="AF284" s="16" ph="1"/>
      <c r="AG284" s="16" ph="1"/>
    </row>
    <row r="285" spans="27:33" ht="25.5">
      <c r="AA285" s="16" ph="1"/>
      <c r="AB285" s="16" ph="1"/>
      <c r="AC285" s="16" ph="1"/>
      <c r="AD285" s="16" ph="1"/>
      <c r="AE285" s="16" ph="1"/>
      <c r="AF285" s="16" ph="1"/>
      <c r="AG285" s="16" ph="1"/>
    </row>
    <row r="287" spans="27:33" ht="25.5">
      <c r="AA287" s="16" ph="1"/>
      <c r="AB287" s="16" ph="1"/>
      <c r="AC287" s="16" ph="1"/>
      <c r="AD287" s="16" ph="1"/>
      <c r="AE287" s="16" ph="1"/>
      <c r="AF287" s="16" ph="1"/>
      <c r="AG287" s="16" ph="1"/>
    </row>
    <row r="288" spans="27:33" ht="25.5">
      <c r="AA288" s="16" ph="1"/>
      <c r="AB288" s="16" ph="1"/>
      <c r="AC288" s="16" ph="1"/>
      <c r="AD288" s="16" ph="1"/>
      <c r="AE288" s="16" ph="1"/>
      <c r="AF288" s="16" ph="1"/>
      <c r="AG288" s="16" ph="1"/>
    </row>
    <row r="290" spans="27:33" ht="25.5">
      <c r="AA290" s="16" ph="1"/>
      <c r="AB290" s="16" ph="1"/>
      <c r="AC290" s="16" ph="1"/>
      <c r="AD290" s="16" ph="1"/>
      <c r="AE290" s="16" ph="1"/>
      <c r="AF290" s="16" ph="1"/>
      <c r="AG290" s="16" ph="1"/>
    </row>
    <row r="291" spans="27:33" ht="25.5">
      <c r="AA291" s="16" ph="1"/>
      <c r="AB291" s="16" ph="1"/>
      <c r="AC291" s="16" ph="1"/>
      <c r="AD291" s="16" ph="1"/>
      <c r="AE291" s="16" ph="1"/>
      <c r="AF291" s="16" ph="1"/>
      <c r="AG291" s="16" ph="1"/>
    </row>
    <row r="292" spans="27:33" ht="25.5">
      <c r="AA292" s="16" ph="1"/>
      <c r="AB292" s="16" ph="1"/>
      <c r="AC292" s="16" ph="1"/>
      <c r="AD292" s="16" ph="1"/>
      <c r="AE292" s="16" ph="1"/>
      <c r="AF292" s="16" ph="1"/>
      <c r="AG292" s="16" ph="1"/>
    </row>
    <row r="293" spans="27:33" ht="25.5">
      <c r="AA293" s="16" ph="1"/>
      <c r="AB293" s="16" ph="1"/>
      <c r="AC293" s="16" ph="1"/>
      <c r="AD293" s="16" ph="1"/>
      <c r="AE293" s="16" ph="1"/>
      <c r="AF293" s="16" ph="1"/>
      <c r="AG293" s="16" ph="1"/>
    </row>
    <row r="294" spans="27:33" ht="25.5">
      <c r="AA294" s="16" ph="1"/>
      <c r="AB294" s="16" ph="1"/>
      <c r="AC294" s="16" ph="1"/>
      <c r="AD294" s="16" ph="1"/>
      <c r="AE294" s="16" ph="1"/>
      <c r="AF294" s="16" ph="1"/>
      <c r="AG294" s="16" ph="1"/>
    </row>
    <row r="295" spans="27:33" ht="25.5">
      <c r="AA295" s="16" ph="1"/>
      <c r="AB295" s="16" ph="1"/>
      <c r="AC295" s="16" ph="1"/>
      <c r="AD295" s="16" ph="1"/>
      <c r="AE295" s="16" ph="1"/>
      <c r="AF295" s="16" ph="1"/>
      <c r="AG295" s="16" ph="1"/>
    </row>
    <row r="296" spans="27:33" ht="25.5">
      <c r="AA296" s="16" ph="1"/>
      <c r="AB296" s="16" ph="1"/>
      <c r="AC296" s="16" ph="1"/>
      <c r="AD296" s="16" ph="1"/>
      <c r="AE296" s="16" ph="1"/>
      <c r="AF296" s="16" ph="1"/>
      <c r="AG296" s="16" ph="1"/>
    </row>
    <row r="298" spans="27:33" ht="25.5">
      <c r="AA298" s="16" ph="1"/>
      <c r="AB298" s="16" ph="1"/>
      <c r="AC298" s="16" ph="1"/>
      <c r="AD298" s="16" ph="1"/>
      <c r="AE298" s="16" ph="1"/>
      <c r="AF298" s="16" ph="1"/>
      <c r="AG298" s="16" ph="1"/>
    </row>
    <row r="299" spans="27:33" ht="25.5">
      <c r="AA299" s="16" ph="1"/>
      <c r="AB299" s="16" ph="1"/>
      <c r="AC299" s="16" ph="1"/>
      <c r="AD299" s="16" ph="1"/>
      <c r="AE299" s="16" ph="1"/>
      <c r="AF299" s="16" ph="1"/>
      <c r="AG299" s="16" ph="1"/>
    </row>
    <row r="300" spans="27:33" ht="25.5">
      <c r="AA300" s="16" ph="1"/>
      <c r="AB300" s="16" ph="1"/>
      <c r="AC300" s="16" ph="1"/>
      <c r="AD300" s="16" ph="1"/>
      <c r="AE300" s="16" ph="1"/>
      <c r="AF300" s="16" ph="1"/>
      <c r="AG300" s="16" ph="1"/>
    </row>
    <row r="301" spans="27:33" ht="25.5">
      <c r="AA301" s="16" ph="1"/>
      <c r="AB301" s="16" ph="1"/>
      <c r="AC301" s="16" ph="1"/>
      <c r="AD301" s="16" ph="1"/>
      <c r="AE301" s="16" ph="1"/>
      <c r="AF301" s="16" ph="1"/>
      <c r="AG301" s="16" ph="1"/>
    </row>
    <row r="303" spans="27:33" ht="25.5">
      <c r="AA303" s="16" ph="1"/>
      <c r="AB303" s="16" ph="1"/>
      <c r="AC303" s="16" ph="1"/>
      <c r="AD303" s="16" ph="1"/>
      <c r="AE303" s="16" ph="1"/>
      <c r="AF303" s="16" ph="1"/>
      <c r="AG303" s="16" ph="1"/>
    </row>
    <row r="305" spans="27:33" ht="25.5">
      <c r="AA305" s="16" ph="1"/>
      <c r="AB305" s="16" ph="1"/>
      <c r="AC305" s="16" ph="1"/>
      <c r="AD305" s="16" ph="1"/>
      <c r="AE305" s="16" ph="1"/>
      <c r="AF305" s="16" ph="1"/>
      <c r="AG305" s="16" ph="1"/>
    </row>
    <row r="306" spans="27:33" ht="25.5">
      <c r="AA306" s="16" ph="1"/>
      <c r="AB306" s="16" ph="1"/>
      <c r="AC306" s="16" ph="1"/>
      <c r="AD306" s="16" ph="1"/>
      <c r="AE306" s="16" ph="1"/>
      <c r="AF306" s="16" ph="1"/>
      <c r="AG306" s="16" ph="1"/>
    </row>
    <row r="307" spans="27:33" ht="25.5">
      <c r="AA307" s="16" ph="1"/>
      <c r="AB307" s="16" ph="1"/>
      <c r="AC307" s="16" ph="1"/>
      <c r="AD307" s="16" ph="1"/>
      <c r="AE307" s="16" ph="1"/>
      <c r="AF307" s="16" ph="1"/>
      <c r="AG307" s="16" ph="1"/>
    </row>
    <row r="308" spans="27:33" ht="25.5">
      <c r="AA308" s="16" ph="1"/>
      <c r="AB308" s="16" ph="1"/>
      <c r="AC308" s="16" ph="1"/>
      <c r="AD308" s="16" ph="1"/>
      <c r="AE308" s="16" ph="1"/>
      <c r="AF308" s="16" ph="1"/>
      <c r="AG308" s="16" ph="1"/>
    </row>
    <row r="310" spans="27:33" ht="25.5">
      <c r="AA310" s="16" ph="1"/>
      <c r="AB310" s="16" ph="1"/>
      <c r="AC310" s="16" ph="1"/>
      <c r="AD310" s="16" ph="1"/>
      <c r="AE310" s="16" ph="1"/>
      <c r="AF310" s="16" ph="1"/>
      <c r="AG310" s="16" ph="1"/>
    </row>
    <row r="311" spans="27:33" ht="25.5">
      <c r="AA311" s="16" ph="1"/>
      <c r="AB311" s="16" ph="1"/>
      <c r="AC311" s="16" ph="1"/>
      <c r="AD311" s="16" ph="1"/>
      <c r="AE311" s="16" ph="1"/>
      <c r="AF311" s="16" ph="1"/>
      <c r="AG311" s="16" ph="1"/>
    </row>
    <row r="312" spans="27:33" ht="25.5">
      <c r="AA312" s="16" ph="1"/>
      <c r="AB312" s="16" ph="1"/>
      <c r="AC312" s="16" ph="1"/>
      <c r="AD312" s="16" ph="1"/>
      <c r="AE312" s="16" ph="1"/>
      <c r="AF312" s="16" ph="1"/>
      <c r="AG312" s="16" ph="1"/>
    </row>
    <row r="314" spans="27:33" ht="25.5">
      <c r="AA314" s="16" ph="1"/>
      <c r="AB314" s="16" ph="1"/>
      <c r="AC314" s="16" ph="1"/>
      <c r="AD314" s="16" ph="1"/>
      <c r="AE314" s="16" ph="1"/>
      <c r="AF314" s="16" ph="1"/>
      <c r="AG314" s="16" ph="1"/>
    </row>
    <row r="315" spans="27:33" ht="25.5">
      <c r="AA315" s="16" ph="1"/>
      <c r="AB315" s="16" ph="1"/>
      <c r="AC315" s="16" ph="1"/>
      <c r="AD315" s="16" ph="1"/>
      <c r="AE315" s="16" ph="1"/>
      <c r="AF315" s="16" ph="1"/>
      <c r="AG315" s="16" ph="1"/>
    </row>
    <row r="317" spans="27:33" ht="25.5">
      <c r="AA317" s="16" ph="1"/>
      <c r="AB317" s="16" ph="1"/>
      <c r="AC317" s="16" ph="1"/>
      <c r="AD317" s="16" ph="1"/>
      <c r="AE317" s="16" ph="1"/>
      <c r="AF317" s="16" ph="1"/>
      <c r="AG317" s="16" ph="1"/>
    </row>
    <row r="318" spans="27:33" ht="25.5">
      <c r="AA318" s="16" ph="1"/>
      <c r="AB318" s="16" ph="1"/>
      <c r="AC318" s="16" ph="1"/>
      <c r="AD318" s="16" ph="1"/>
      <c r="AE318" s="16" ph="1"/>
      <c r="AF318" s="16" ph="1"/>
      <c r="AG318" s="16" ph="1"/>
    </row>
    <row r="319" spans="27:33" ht="25.5">
      <c r="AA319" s="16" ph="1"/>
      <c r="AB319" s="16" ph="1"/>
      <c r="AC319" s="16" ph="1"/>
      <c r="AD319" s="16" ph="1"/>
      <c r="AE319" s="16" ph="1"/>
      <c r="AF319" s="16" ph="1"/>
      <c r="AG319" s="16" ph="1"/>
    </row>
    <row r="320" spans="27:33" ht="25.5">
      <c r="AA320" s="16" ph="1"/>
      <c r="AB320" s="16" ph="1"/>
      <c r="AC320" s="16" ph="1"/>
      <c r="AD320" s="16" ph="1"/>
      <c r="AE320" s="16" ph="1"/>
      <c r="AF320" s="16" ph="1"/>
      <c r="AG320" s="16" ph="1"/>
    </row>
    <row r="321" spans="27:33" ht="25.5">
      <c r="AA321" s="16" ph="1"/>
      <c r="AB321" s="16" ph="1"/>
      <c r="AC321" s="16" ph="1"/>
      <c r="AD321" s="16" ph="1"/>
      <c r="AE321" s="16" ph="1"/>
      <c r="AF321" s="16" ph="1"/>
      <c r="AG321" s="16" ph="1"/>
    </row>
    <row r="322" spans="27:33" ht="25.5">
      <c r="AA322" s="16" ph="1"/>
      <c r="AB322" s="16" ph="1"/>
      <c r="AC322" s="16" ph="1"/>
      <c r="AD322" s="16" ph="1"/>
      <c r="AE322" s="16" ph="1"/>
      <c r="AF322" s="16" ph="1"/>
      <c r="AG322" s="16" ph="1"/>
    </row>
    <row r="323" spans="27:33" ht="25.5">
      <c r="AA323" s="16" ph="1"/>
      <c r="AB323" s="16" ph="1"/>
      <c r="AC323" s="16" ph="1"/>
      <c r="AD323" s="16" ph="1"/>
      <c r="AE323" s="16" ph="1"/>
      <c r="AF323" s="16" ph="1"/>
      <c r="AG323" s="16" ph="1"/>
    </row>
    <row r="325" spans="27:33" ht="25.5">
      <c r="AA325" s="16" ph="1"/>
      <c r="AB325" s="16" ph="1"/>
      <c r="AC325" s="16" ph="1"/>
      <c r="AD325" s="16" ph="1"/>
      <c r="AE325" s="16" ph="1"/>
      <c r="AF325" s="16" ph="1"/>
      <c r="AG325" s="16" ph="1"/>
    </row>
    <row r="326" spans="27:33" ht="25.5">
      <c r="AA326" s="16" ph="1"/>
      <c r="AB326" s="16" ph="1"/>
      <c r="AC326" s="16" ph="1"/>
      <c r="AD326" s="16" ph="1"/>
      <c r="AE326" s="16" ph="1"/>
      <c r="AF326" s="16" ph="1"/>
      <c r="AG326" s="16" ph="1"/>
    </row>
    <row r="327" spans="27:33" ht="25.5">
      <c r="AA327" s="16" ph="1"/>
      <c r="AB327" s="16" ph="1"/>
      <c r="AC327" s="16" ph="1"/>
      <c r="AD327" s="16" ph="1"/>
      <c r="AE327" s="16" ph="1"/>
      <c r="AF327" s="16" ph="1"/>
      <c r="AG327" s="16" ph="1"/>
    </row>
    <row r="328" spans="27:33" ht="25.5">
      <c r="AA328" s="16" ph="1"/>
      <c r="AB328" s="16" ph="1"/>
      <c r="AC328" s="16" ph="1"/>
      <c r="AD328" s="16" ph="1"/>
      <c r="AE328" s="16" ph="1"/>
      <c r="AF328" s="16" ph="1"/>
      <c r="AG328" s="16" ph="1"/>
    </row>
    <row r="330" spans="27:33" ht="25.5">
      <c r="AA330" s="16" ph="1"/>
      <c r="AB330" s="16" ph="1"/>
      <c r="AC330" s="16" ph="1"/>
      <c r="AD330" s="16" ph="1"/>
      <c r="AE330" s="16" ph="1"/>
      <c r="AF330" s="16" ph="1"/>
      <c r="AG330" s="16" ph="1"/>
    </row>
    <row r="332" spans="27:33" ht="25.5">
      <c r="AA332" s="16" ph="1"/>
      <c r="AB332" s="16" ph="1"/>
      <c r="AC332" s="16" ph="1"/>
      <c r="AD332" s="16" ph="1"/>
      <c r="AE332" s="16" ph="1"/>
      <c r="AF332" s="16" ph="1"/>
      <c r="AG332" s="16" ph="1"/>
    </row>
    <row r="333" spans="27:33" ht="25.5">
      <c r="AA333" s="16" ph="1"/>
      <c r="AB333" s="16" ph="1"/>
      <c r="AC333" s="16" ph="1"/>
      <c r="AD333" s="16" ph="1"/>
      <c r="AE333" s="16" ph="1"/>
      <c r="AF333" s="16" ph="1"/>
      <c r="AG333" s="16" ph="1"/>
    </row>
    <row r="334" spans="27:33" ht="25.5">
      <c r="AA334" s="16" ph="1"/>
      <c r="AB334" s="16" ph="1"/>
      <c r="AC334" s="16" ph="1"/>
      <c r="AD334" s="16" ph="1"/>
      <c r="AE334" s="16" ph="1"/>
      <c r="AF334" s="16" ph="1"/>
      <c r="AG334" s="16" ph="1"/>
    </row>
    <row r="335" spans="27:33" ht="25.5">
      <c r="AA335" s="16" ph="1"/>
      <c r="AB335" s="16" ph="1"/>
      <c r="AC335" s="16" ph="1"/>
      <c r="AD335" s="16" ph="1"/>
      <c r="AE335" s="16" ph="1"/>
      <c r="AF335" s="16" ph="1"/>
      <c r="AG335" s="16" ph="1"/>
    </row>
    <row r="336" spans="27:33" ht="25.5">
      <c r="AA336" s="16" ph="1"/>
      <c r="AB336" s="16" ph="1"/>
      <c r="AC336" s="16" ph="1"/>
      <c r="AD336" s="16" ph="1"/>
      <c r="AE336" s="16" ph="1"/>
      <c r="AF336" s="16" ph="1"/>
      <c r="AG336" s="16" ph="1"/>
    </row>
    <row r="337" spans="27:33" ht="25.5">
      <c r="AA337" s="16" ph="1"/>
      <c r="AB337" s="16" ph="1"/>
      <c r="AC337" s="16" ph="1"/>
      <c r="AD337" s="16" ph="1"/>
      <c r="AE337" s="16" ph="1"/>
      <c r="AF337" s="16" ph="1"/>
      <c r="AG337" s="16" ph="1"/>
    </row>
    <row r="338" spans="27:33" ht="25.5">
      <c r="AA338" s="16" ph="1"/>
      <c r="AB338" s="16" ph="1"/>
      <c r="AC338" s="16" ph="1"/>
      <c r="AD338" s="16" ph="1"/>
      <c r="AE338" s="16" ph="1"/>
      <c r="AF338" s="16" ph="1"/>
      <c r="AG338" s="16" ph="1"/>
    </row>
    <row r="340" spans="27:33" ht="25.5">
      <c r="AA340" s="16" ph="1"/>
      <c r="AB340" s="16" ph="1"/>
      <c r="AC340" s="16" ph="1"/>
      <c r="AD340" s="16" ph="1"/>
      <c r="AE340" s="16" ph="1"/>
      <c r="AF340" s="16" ph="1"/>
      <c r="AG340" s="16" ph="1"/>
    </row>
    <row r="341" spans="27:33" ht="25.5">
      <c r="AA341" s="16" ph="1"/>
      <c r="AB341" s="16" ph="1"/>
      <c r="AC341" s="16" ph="1"/>
      <c r="AD341" s="16" ph="1"/>
      <c r="AE341" s="16" ph="1"/>
      <c r="AF341" s="16" ph="1"/>
      <c r="AG341" s="16" ph="1"/>
    </row>
    <row r="342" spans="27:33" ht="25.5">
      <c r="AA342" s="16" ph="1"/>
      <c r="AB342" s="16" ph="1"/>
      <c r="AC342" s="16" ph="1"/>
      <c r="AD342" s="16" ph="1"/>
      <c r="AE342" s="16" ph="1"/>
      <c r="AF342" s="16" ph="1"/>
      <c r="AG342" s="16" ph="1"/>
    </row>
    <row r="344" spans="27:33" ht="25.5">
      <c r="AA344" s="16" ph="1"/>
      <c r="AB344" s="16" ph="1"/>
      <c r="AC344" s="16" ph="1"/>
      <c r="AD344" s="16" ph="1"/>
      <c r="AE344" s="16" ph="1"/>
      <c r="AF344" s="16" ph="1"/>
      <c r="AG344" s="16" ph="1"/>
    </row>
    <row r="345" spans="27:33" ht="25.5">
      <c r="AA345" s="16" ph="1"/>
      <c r="AB345" s="16" ph="1"/>
      <c r="AC345" s="16" ph="1"/>
      <c r="AD345" s="16" ph="1"/>
      <c r="AE345" s="16" ph="1"/>
      <c r="AF345" s="16" ph="1"/>
      <c r="AG345" s="16" ph="1"/>
    </row>
    <row r="347" spans="27:33" ht="25.5">
      <c r="AA347" s="16" ph="1"/>
      <c r="AB347" s="16" ph="1"/>
      <c r="AC347" s="16" ph="1"/>
      <c r="AD347" s="16" ph="1"/>
      <c r="AE347" s="16" ph="1"/>
      <c r="AF347" s="16" ph="1"/>
      <c r="AG347" s="16" ph="1"/>
    </row>
    <row r="348" spans="27:33" ht="25.5">
      <c r="AA348" s="16" ph="1"/>
      <c r="AB348" s="16" ph="1"/>
      <c r="AC348" s="16" ph="1"/>
      <c r="AD348" s="16" ph="1"/>
      <c r="AE348" s="16" ph="1"/>
      <c r="AF348" s="16" ph="1"/>
      <c r="AG348" s="16" ph="1"/>
    </row>
    <row r="349" spans="27:33" ht="25.5">
      <c r="AA349" s="16" ph="1"/>
      <c r="AB349" s="16" ph="1"/>
      <c r="AC349" s="16" ph="1"/>
      <c r="AD349" s="16" ph="1"/>
      <c r="AE349" s="16" ph="1"/>
      <c r="AF349" s="16" ph="1"/>
      <c r="AG349" s="16" ph="1"/>
    </row>
    <row r="350" spans="27:33" ht="25.5">
      <c r="AA350" s="16" ph="1"/>
      <c r="AB350" s="16" ph="1"/>
      <c r="AC350" s="16" ph="1"/>
      <c r="AD350" s="16" ph="1"/>
      <c r="AE350" s="16" ph="1"/>
      <c r="AF350" s="16" ph="1"/>
      <c r="AG350" s="16" ph="1"/>
    </row>
    <row r="351" spans="27:33" ht="25.5">
      <c r="AA351" s="16" ph="1"/>
      <c r="AB351" s="16" ph="1"/>
      <c r="AC351" s="16" ph="1"/>
      <c r="AD351" s="16" ph="1"/>
      <c r="AE351" s="16" ph="1"/>
      <c r="AF351" s="16" ph="1"/>
      <c r="AG351" s="16" ph="1"/>
    </row>
    <row r="352" spans="27:33" ht="25.5">
      <c r="AA352" s="16" ph="1"/>
      <c r="AB352" s="16" ph="1"/>
      <c r="AC352" s="16" ph="1"/>
      <c r="AD352" s="16" ph="1"/>
      <c r="AE352" s="16" ph="1"/>
      <c r="AF352" s="16" ph="1"/>
      <c r="AG352" s="16" ph="1"/>
    </row>
    <row r="353" spans="27:33" ht="25.5">
      <c r="AA353" s="16" ph="1"/>
      <c r="AB353" s="16" ph="1"/>
      <c r="AC353" s="16" ph="1"/>
      <c r="AD353" s="16" ph="1"/>
      <c r="AE353" s="16" ph="1"/>
      <c r="AF353" s="16" ph="1"/>
      <c r="AG353" s="16" ph="1"/>
    </row>
    <row r="355" spans="27:33" ht="25.5">
      <c r="AA355" s="16" ph="1"/>
      <c r="AB355" s="16" ph="1"/>
      <c r="AC355" s="16" ph="1"/>
      <c r="AD355" s="16" ph="1"/>
      <c r="AE355" s="16" ph="1"/>
      <c r="AF355" s="16" ph="1"/>
      <c r="AG355" s="16" ph="1"/>
    </row>
    <row r="356" spans="27:33" ht="25.5">
      <c r="AA356" s="16" ph="1"/>
      <c r="AB356" s="16" ph="1"/>
      <c r="AC356" s="16" ph="1"/>
      <c r="AD356" s="16" ph="1"/>
      <c r="AE356" s="16" ph="1"/>
      <c r="AF356" s="16" ph="1"/>
      <c r="AG356" s="16" ph="1"/>
    </row>
    <row r="357" spans="27:33" ht="25.5">
      <c r="AA357" s="16" ph="1"/>
      <c r="AB357" s="16" ph="1"/>
      <c r="AC357" s="16" ph="1"/>
      <c r="AD357" s="16" ph="1"/>
      <c r="AE357" s="16" ph="1"/>
      <c r="AF357" s="16" ph="1"/>
      <c r="AG357" s="16" ph="1"/>
    </row>
    <row r="358" spans="27:33" ht="25.5">
      <c r="AA358" s="16" ph="1"/>
      <c r="AB358" s="16" ph="1"/>
      <c r="AC358" s="16" ph="1"/>
      <c r="AD358" s="16" ph="1"/>
      <c r="AE358" s="16" ph="1"/>
      <c r="AF358" s="16" ph="1"/>
      <c r="AG358" s="16" ph="1"/>
    </row>
    <row r="360" spans="27:33" ht="25.5">
      <c r="AA360" s="16" ph="1"/>
      <c r="AB360" s="16" ph="1"/>
      <c r="AC360" s="16" ph="1"/>
      <c r="AD360" s="16" ph="1"/>
      <c r="AE360" s="16" ph="1"/>
      <c r="AF360" s="16" ph="1"/>
      <c r="AG360" s="16" ph="1"/>
    </row>
    <row r="362" spans="27:33" ht="25.5">
      <c r="AA362" s="16" ph="1"/>
      <c r="AB362" s="16" ph="1"/>
      <c r="AC362" s="16" ph="1"/>
      <c r="AD362" s="16" ph="1"/>
      <c r="AE362" s="16" ph="1"/>
      <c r="AF362" s="16" ph="1"/>
      <c r="AG362" s="16" ph="1"/>
    </row>
    <row r="363" spans="27:33" ht="25.5">
      <c r="AA363" s="16" ph="1"/>
      <c r="AB363" s="16" ph="1"/>
      <c r="AC363" s="16" ph="1"/>
      <c r="AD363" s="16" ph="1"/>
      <c r="AE363" s="16" ph="1"/>
      <c r="AF363" s="16" ph="1"/>
      <c r="AG363" s="16" ph="1"/>
    </row>
    <row r="364" spans="27:33" ht="25.5">
      <c r="AA364" s="16" ph="1"/>
      <c r="AB364" s="16" ph="1"/>
      <c r="AC364" s="16" ph="1"/>
      <c r="AD364" s="16" ph="1"/>
      <c r="AE364" s="16" ph="1"/>
      <c r="AF364" s="16" ph="1"/>
      <c r="AG364" s="16" ph="1"/>
    </row>
    <row r="365" spans="27:33" ht="25.5">
      <c r="AA365" s="16" ph="1"/>
      <c r="AB365" s="16" ph="1"/>
      <c r="AC365" s="16" ph="1"/>
      <c r="AD365" s="16" ph="1"/>
      <c r="AE365" s="16" ph="1"/>
      <c r="AF365" s="16" ph="1"/>
      <c r="AG365" s="16" ph="1"/>
    </row>
    <row r="366" spans="27:33" ht="25.5">
      <c r="AA366" s="16" ph="1"/>
      <c r="AB366" s="16" ph="1"/>
      <c r="AC366" s="16" ph="1"/>
      <c r="AD366" s="16" ph="1"/>
      <c r="AE366" s="16" ph="1"/>
      <c r="AF366" s="16" ph="1"/>
      <c r="AG366" s="16" ph="1"/>
    </row>
    <row r="367" spans="27:33" ht="25.5">
      <c r="AA367" s="16" ph="1"/>
      <c r="AB367" s="16" ph="1"/>
      <c r="AC367" s="16" ph="1"/>
      <c r="AD367" s="16" ph="1"/>
      <c r="AE367" s="16" ph="1"/>
      <c r="AF367" s="16" ph="1"/>
      <c r="AG367" s="16" ph="1"/>
    </row>
    <row r="368" spans="27:33" ht="25.5">
      <c r="AA368" s="16" ph="1"/>
      <c r="AB368" s="16" ph="1"/>
      <c r="AC368" s="16" ph="1"/>
      <c r="AD368" s="16" ph="1"/>
      <c r="AE368" s="16" ph="1"/>
      <c r="AF368" s="16" ph="1"/>
      <c r="AG368" s="16" ph="1"/>
    </row>
    <row r="370" spans="27:33" ht="25.5">
      <c r="AA370" s="16" ph="1"/>
      <c r="AB370" s="16" ph="1"/>
      <c r="AC370" s="16" ph="1"/>
      <c r="AD370" s="16" ph="1"/>
      <c r="AE370" s="16" ph="1"/>
      <c r="AF370" s="16" ph="1"/>
      <c r="AG370" s="16" ph="1"/>
    </row>
    <row r="372" spans="27:33" ht="25.5">
      <c r="AA372" s="16" ph="1"/>
      <c r="AB372" s="16" ph="1"/>
      <c r="AC372" s="16" ph="1"/>
      <c r="AD372" s="16" ph="1"/>
      <c r="AE372" s="16" ph="1"/>
      <c r="AF372" s="16" ph="1"/>
      <c r="AG372" s="16" ph="1"/>
    </row>
    <row r="373" spans="27:33" ht="25.5">
      <c r="AA373" s="16" ph="1"/>
      <c r="AB373" s="16" ph="1"/>
      <c r="AC373" s="16" ph="1"/>
      <c r="AD373" s="16" ph="1"/>
      <c r="AE373" s="16" ph="1"/>
      <c r="AF373" s="16" ph="1"/>
      <c r="AG373" s="16" ph="1"/>
    </row>
    <row r="374" spans="27:33" ht="25.5">
      <c r="AA374" s="16" ph="1"/>
      <c r="AB374" s="16" ph="1"/>
      <c r="AC374" s="16" ph="1"/>
      <c r="AD374" s="16" ph="1"/>
      <c r="AE374" s="16" ph="1"/>
      <c r="AF374" s="16" ph="1"/>
      <c r="AG374" s="16" ph="1"/>
    </row>
    <row r="375" spans="27:33" ht="25.5">
      <c r="AA375" s="16" ph="1"/>
      <c r="AB375" s="16" ph="1"/>
      <c r="AC375" s="16" ph="1"/>
      <c r="AD375" s="16" ph="1"/>
      <c r="AE375" s="16" ph="1"/>
      <c r="AF375" s="16" ph="1"/>
      <c r="AG375" s="16" ph="1"/>
    </row>
    <row r="377" spans="27:33" ht="25.5">
      <c r="AA377" s="16" ph="1"/>
      <c r="AB377" s="16" ph="1"/>
      <c r="AC377" s="16" ph="1"/>
      <c r="AD377" s="16" ph="1"/>
      <c r="AE377" s="16" ph="1"/>
      <c r="AF377" s="16" ph="1"/>
      <c r="AG377" s="16" ph="1"/>
    </row>
    <row r="378" spans="27:33" ht="25.5">
      <c r="AA378" s="16" ph="1"/>
      <c r="AB378" s="16" ph="1"/>
      <c r="AC378" s="16" ph="1"/>
      <c r="AD378" s="16" ph="1"/>
      <c r="AE378" s="16" ph="1"/>
      <c r="AF378" s="16" ph="1"/>
      <c r="AG378" s="16" ph="1"/>
    </row>
    <row r="379" spans="27:33" ht="25.5">
      <c r="AA379" s="16" ph="1"/>
      <c r="AB379" s="16" ph="1"/>
      <c r="AC379" s="16" ph="1"/>
      <c r="AD379" s="16" ph="1"/>
      <c r="AE379" s="16" ph="1"/>
      <c r="AF379" s="16" ph="1"/>
      <c r="AG379" s="16" ph="1"/>
    </row>
    <row r="380" spans="27:33" ht="25.5">
      <c r="AA380" s="16" ph="1"/>
      <c r="AB380" s="16" ph="1"/>
      <c r="AC380" s="16" ph="1"/>
      <c r="AD380" s="16" ph="1"/>
      <c r="AE380" s="16" ph="1"/>
      <c r="AF380" s="16" ph="1"/>
      <c r="AG380" s="16" ph="1"/>
    </row>
    <row r="381" spans="27:33" ht="25.5">
      <c r="AA381" s="16" ph="1"/>
      <c r="AB381" s="16" ph="1"/>
      <c r="AC381" s="16" ph="1"/>
      <c r="AD381" s="16" ph="1"/>
      <c r="AE381" s="16" ph="1"/>
      <c r="AF381" s="16" ph="1"/>
      <c r="AG381" s="16" ph="1"/>
    </row>
    <row r="383" spans="27:33" ht="25.5">
      <c r="AA383" s="16" ph="1"/>
      <c r="AB383" s="16" ph="1"/>
      <c r="AC383" s="16" ph="1"/>
      <c r="AD383" s="16" ph="1"/>
      <c r="AE383" s="16" ph="1"/>
      <c r="AF383" s="16" ph="1"/>
      <c r="AG383" s="16" ph="1"/>
    </row>
    <row r="384" spans="27:33" ht="25.5">
      <c r="AA384" s="16" ph="1"/>
      <c r="AB384" s="16" ph="1"/>
      <c r="AC384" s="16" ph="1"/>
      <c r="AD384" s="16" ph="1"/>
      <c r="AE384" s="16" ph="1"/>
      <c r="AF384" s="16" ph="1"/>
      <c r="AG384" s="16" ph="1"/>
    </row>
    <row r="385" spans="27:33" ht="25.5">
      <c r="AA385" s="16" ph="1"/>
      <c r="AB385" s="16" ph="1"/>
      <c r="AC385" s="16" ph="1"/>
      <c r="AD385" s="16" ph="1"/>
      <c r="AE385" s="16" ph="1"/>
      <c r="AF385" s="16" ph="1"/>
      <c r="AG385" s="16" ph="1"/>
    </row>
    <row r="386" spans="27:33" ht="25.5">
      <c r="AA386" s="16" ph="1"/>
      <c r="AB386" s="16" ph="1"/>
      <c r="AC386" s="16" ph="1"/>
      <c r="AD386" s="16" ph="1"/>
      <c r="AE386" s="16" ph="1"/>
      <c r="AF386" s="16" ph="1"/>
      <c r="AG386" s="16" ph="1"/>
    </row>
    <row r="387" spans="27:33" ht="25.5">
      <c r="AA387" s="16" ph="1"/>
      <c r="AB387" s="16" ph="1"/>
      <c r="AC387" s="16" ph="1"/>
      <c r="AD387" s="16" ph="1"/>
      <c r="AE387" s="16" ph="1"/>
      <c r="AF387" s="16" ph="1"/>
      <c r="AG387" s="16" ph="1"/>
    </row>
    <row r="389" spans="27:33" ht="25.5">
      <c r="AA389" s="16" ph="1"/>
      <c r="AB389" s="16" ph="1"/>
      <c r="AC389" s="16" ph="1"/>
      <c r="AD389" s="16" ph="1"/>
      <c r="AE389" s="16" ph="1"/>
      <c r="AF389" s="16" ph="1"/>
      <c r="AG389" s="16" ph="1"/>
    </row>
    <row r="390" spans="27:33" ht="25.5">
      <c r="AA390" s="16" ph="1"/>
      <c r="AB390" s="16" ph="1"/>
      <c r="AC390" s="16" ph="1"/>
      <c r="AD390" s="16" ph="1"/>
      <c r="AE390" s="16" ph="1"/>
      <c r="AF390" s="16" ph="1"/>
      <c r="AG390" s="16" ph="1"/>
    </row>
    <row r="391" spans="27:33" ht="25.5">
      <c r="AA391" s="16" ph="1"/>
      <c r="AB391" s="16" ph="1"/>
      <c r="AC391" s="16" ph="1"/>
      <c r="AD391" s="16" ph="1"/>
      <c r="AE391" s="16" ph="1"/>
      <c r="AF391" s="16" ph="1"/>
      <c r="AG391" s="16" ph="1"/>
    </row>
    <row r="392" spans="27:33" ht="25.5">
      <c r="AA392" s="16" ph="1"/>
      <c r="AB392" s="16" ph="1"/>
      <c r="AC392" s="16" ph="1"/>
      <c r="AD392" s="16" ph="1"/>
      <c r="AE392" s="16" ph="1"/>
      <c r="AF392" s="16" ph="1"/>
      <c r="AG392" s="16" ph="1"/>
    </row>
    <row r="393" spans="27:33" ht="25.5">
      <c r="AA393" s="16" ph="1"/>
      <c r="AB393" s="16" ph="1"/>
      <c r="AC393" s="16" ph="1"/>
      <c r="AD393" s="16" ph="1"/>
      <c r="AE393" s="16" ph="1"/>
      <c r="AF393" s="16" ph="1"/>
      <c r="AG393" s="16" ph="1"/>
    </row>
    <row r="395" spans="27:33" ht="25.5">
      <c r="AA395" s="16" ph="1"/>
      <c r="AB395" s="16" ph="1"/>
      <c r="AC395" s="16" ph="1"/>
      <c r="AD395" s="16" ph="1"/>
      <c r="AE395" s="16" ph="1"/>
      <c r="AF395" s="16" ph="1"/>
      <c r="AG395" s="16" ph="1"/>
    </row>
  </sheetData>
  <sheetProtection sheet="1" objects="1" scenarios="1"/>
  <protectedRanges>
    <protectedRange sqref="K79:AR80 K82:AR83" name="範囲7"/>
    <protectedRange sqref="L65:BB66" name="範囲5"/>
    <protectedRange sqref="D40:AD49 AT40:AV49 BC40:CF49" name="範囲3"/>
    <protectedRange sqref="G2:Y7 AG2:AX6 AG7:AM8 AS7:AX8 AG9:AX10 T11:Y12" name="範囲1"/>
    <protectedRange sqref="C16:N35 Q16:S35 X23:Z25" name="範囲2"/>
    <protectedRange sqref="D53:AG62" name="範囲4"/>
    <protectedRange sqref="F69:L71 Q70:W71 F75:L76 Q75:W76" name="範囲6"/>
    <protectedRange sqref="I86:O87 T86:X87" name="範囲9"/>
    <protectedRange sqref="I86:O87 T86:X87" name="範囲1_1"/>
  </protectedRanges>
  <mergeCells count="514">
    <mergeCell ref="B86:F86"/>
    <mergeCell ref="G86:M86"/>
    <mergeCell ref="N86:Q86"/>
    <mergeCell ref="R86:X86"/>
    <mergeCell ref="C87:F87"/>
    <mergeCell ref="G87:M87"/>
    <mergeCell ref="N87:Q87"/>
    <mergeCell ref="R87:X87"/>
    <mergeCell ref="B73:AA73"/>
    <mergeCell ref="B74:E74"/>
    <mergeCell ref="F74:L74"/>
    <mergeCell ref="B75:E75"/>
    <mergeCell ref="F75:L75"/>
    <mergeCell ref="M75:P75"/>
    <mergeCell ref="Q75:W75"/>
    <mergeCell ref="B76:E76"/>
    <mergeCell ref="F76:L76"/>
    <mergeCell ref="M76:P76"/>
    <mergeCell ref="Q76:W76"/>
    <mergeCell ref="Z83:AF83"/>
    <mergeCell ref="Z82:AF82"/>
    <mergeCell ref="B78:I78"/>
    <mergeCell ref="K83:T83"/>
    <mergeCell ref="K82:T82"/>
    <mergeCell ref="B62:C62"/>
    <mergeCell ref="D62:H62"/>
    <mergeCell ref="I62:L62"/>
    <mergeCell ref="M62:T62"/>
    <mergeCell ref="U62:Y62"/>
    <mergeCell ref="Z62:AG62"/>
    <mergeCell ref="B60:C60"/>
    <mergeCell ref="D60:H60"/>
    <mergeCell ref="I60:L60"/>
    <mergeCell ref="M60:T60"/>
    <mergeCell ref="U60:Y60"/>
    <mergeCell ref="Z60:AG60"/>
    <mergeCell ref="B61:C61"/>
    <mergeCell ref="D61:H61"/>
    <mergeCell ref="I61:L61"/>
    <mergeCell ref="M61:T61"/>
    <mergeCell ref="U61:Y61"/>
    <mergeCell ref="Z61:AG61"/>
    <mergeCell ref="B58:C58"/>
    <mergeCell ref="D58:H58"/>
    <mergeCell ref="I58:L58"/>
    <mergeCell ref="M58:T58"/>
    <mergeCell ref="U58:Y58"/>
    <mergeCell ref="Z58:AG58"/>
    <mergeCell ref="B59:C59"/>
    <mergeCell ref="D59:H59"/>
    <mergeCell ref="I59:L59"/>
    <mergeCell ref="M59:T59"/>
    <mergeCell ref="U59:Y59"/>
    <mergeCell ref="Z59:AG59"/>
    <mergeCell ref="B56:C56"/>
    <mergeCell ref="D56:H56"/>
    <mergeCell ref="I56:L56"/>
    <mergeCell ref="M56:T56"/>
    <mergeCell ref="U56:Y56"/>
    <mergeCell ref="Z56:AG56"/>
    <mergeCell ref="B57:C57"/>
    <mergeCell ref="D57:H57"/>
    <mergeCell ref="I57:L57"/>
    <mergeCell ref="M57:T57"/>
    <mergeCell ref="U57:Y57"/>
    <mergeCell ref="Z57:AG57"/>
    <mergeCell ref="B54:C54"/>
    <mergeCell ref="D54:H54"/>
    <mergeCell ref="I54:L54"/>
    <mergeCell ref="M54:T54"/>
    <mergeCell ref="U54:Y54"/>
    <mergeCell ref="Z54:AG54"/>
    <mergeCell ref="B55:C55"/>
    <mergeCell ref="D55:H55"/>
    <mergeCell ref="I55:L55"/>
    <mergeCell ref="M55:T55"/>
    <mergeCell ref="U55:Y55"/>
    <mergeCell ref="Z55:AG55"/>
    <mergeCell ref="B52:C52"/>
    <mergeCell ref="D52:H52"/>
    <mergeCell ref="I52:L52"/>
    <mergeCell ref="M52:T52"/>
    <mergeCell ref="U52:Y52"/>
    <mergeCell ref="Z52:AG52"/>
    <mergeCell ref="B53:C53"/>
    <mergeCell ref="D53:H53"/>
    <mergeCell ref="I53:L53"/>
    <mergeCell ref="M53:T53"/>
    <mergeCell ref="U53:Y53"/>
    <mergeCell ref="Z53:AG53"/>
    <mergeCell ref="B65:K66"/>
    <mergeCell ref="L65:BB66"/>
    <mergeCell ref="G24:J24"/>
    <mergeCell ref="U18:W18"/>
    <mergeCell ref="Q19:S19"/>
    <mergeCell ref="AA16:AC16"/>
    <mergeCell ref="AA15:AC15"/>
    <mergeCell ref="Q24:S24"/>
    <mergeCell ref="U23:W23"/>
    <mergeCell ref="X23:Z23"/>
    <mergeCell ref="AA23:AC23"/>
    <mergeCell ref="U24:W24"/>
    <mergeCell ref="Q20:S20"/>
    <mergeCell ref="O24:P24"/>
    <mergeCell ref="O20:P20"/>
    <mergeCell ref="C36:F36"/>
    <mergeCell ref="C35:F35"/>
    <mergeCell ref="O34:P34"/>
    <mergeCell ref="Q34:S34"/>
    <mergeCell ref="C26:F26"/>
    <mergeCell ref="G26:J26"/>
    <mergeCell ref="K26:N26"/>
    <mergeCell ref="O26:P26"/>
    <mergeCell ref="B51:AA51"/>
    <mergeCell ref="B2:F2"/>
    <mergeCell ref="G2:Y2"/>
    <mergeCell ref="B3:F3"/>
    <mergeCell ref="G3:Y3"/>
    <mergeCell ref="B4:F4"/>
    <mergeCell ref="G4:Y4"/>
    <mergeCell ref="B5:F5"/>
    <mergeCell ref="G5:Y5"/>
    <mergeCell ref="B6:F6"/>
    <mergeCell ref="G6:Y6"/>
    <mergeCell ref="AG2:AX2"/>
    <mergeCell ref="AG3:AX3"/>
    <mergeCell ref="AG4:AX4"/>
    <mergeCell ref="AG5:AX5"/>
    <mergeCell ref="AG6:AX6"/>
    <mergeCell ref="T11:Y11"/>
    <mergeCell ref="AE3:AF3"/>
    <mergeCell ref="AA2:AF2"/>
    <mergeCell ref="AE4:AF4"/>
    <mergeCell ref="G7:Y7"/>
    <mergeCell ref="AG10:AX10"/>
    <mergeCell ref="AS8:AX8"/>
    <mergeCell ref="AA9:AF9"/>
    <mergeCell ref="AS7:AX7"/>
    <mergeCell ref="AG7:AM7"/>
    <mergeCell ref="AN7:AR7"/>
    <mergeCell ref="AG9:AX9"/>
    <mergeCell ref="AA10:AF10"/>
    <mergeCell ref="X18:Z18"/>
    <mergeCell ref="AA18:AC18"/>
    <mergeCell ref="U26:W26"/>
    <mergeCell ref="X26:Z26"/>
    <mergeCell ref="AA26:AC26"/>
    <mergeCell ref="G35:J35"/>
    <mergeCell ref="K35:N35"/>
    <mergeCell ref="O35:P35"/>
    <mergeCell ref="K34:N34"/>
    <mergeCell ref="Q26:S26"/>
    <mergeCell ref="Q35:S35"/>
    <mergeCell ref="G36:J36"/>
    <mergeCell ref="AG8:AM8"/>
    <mergeCell ref="AN8:AR8"/>
    <mergeCell ref="B14:S14"/>
    <mergeCell ref="C21:F21"/>
    <mergeCell ref="G21:J21"/>
    <mergeCell ref="K21:N21"/>
    <mergeCell ref="O21:P21"/>
    <mergeCell ref="Q21:S21"/>
    <mergeCell ref="C18:F18"/>
    <mergeCell ref="G18:J18"/>
    <mergeCell ref="K18:N18"/>
    <mergeCell ref="O18:P18"/>
    <mergeCell ref="Q18:S18"/>
    <mergeCell ref="C19:F19"/>
    <mergeCell ref="G19:J19"/>
    <mergeCell ref="K19:N19"/>
    <mergeCell ref="O19:P19"/>
    <mergeCell ref="C20:F20"/>
    <mergeCell ref="G20:J20"/>
    <mergeCell ref="K20:N20"/>
    <mergeCell ref="X16:Z16"/>
    <mergeCell ref="U15:W15"/>
    <mergeCell ref="X15:Z15"/>
    <mergeCell ref="C34:F34"/>
    <mergeCell ref="G34:J34"/>
    <mergeCell ref="Q32:S32"/>
    <mergeCell ref="C32:F32"/>
    <mergeCell ref="C31:F31"/>
    <mergeCell ref="G31:J31"/>
    <mergeCell ref="T12:Y12"/>
    <mergeCell ref="G32:J32"/>
    <mergeCell ref="K32:N32"/>
    <mergeCell ref="O32:P32"/>
    <mergeCell ref="K31:N31"/>
    <mergeCell ref="O27:P27"/>
    <mergeCell ref="Q27:S27"/>
    <mergeCell ref="C29:F29"/>
    <mergeCell ref="G29:J29"/>
    <mergeCell ref="K29:N29"/>
    <mergeCell ref="C25:F25"/>
    <mergeCell ref="G25:J25"/>
    <mergeCell ref="K25:N25"/>
    <mergeCell ref="O25:P25"/>
    <mergeCell ref="Q25:S25"/>
    <mergeCell ref="C33:F33"/>
    <mergeCell ref="C17:F17"/>
    <mergeCell ref="G17:J17"/>
    <mergeCell ref="Q15:S15"/>
    <mergeCell ref="C16:F16"/>
    <mergeCell ref="G16:J16"/>
    <mergeCell ref="K16:N16"/>
    <mergeCell ref="O16:P16"/>
    <mergeCell ref="Q16:S16"/>
    <mergeCell ref="B83:J83"/>
    <mergeCell ref="U83:Y83"/>
    <mergeCell ref="B79:J79"/>
    <mergeCell ref="B80:J80"/>
    <mergeCell ref="K81:T81"/>
    <mergeCell ref="K79:AR79"/>
    <mergeCell ref="K80:AR80"/>
    <mergeCell ref="AG83:AK83"/>
    <mergeCell ref="AL83:AR83"/>
    <mergeCell ref="AL82:AR82"/>
    <mergeCell ref="AL81:AR81"/>
    <mergeCell ref="Z81:AF81"/>
    <mergeCell ref="B81:J81"/>
    <mergeCell ref="U81:Y81"/>
    <mergeCell ref="AG81:AK81"/>
    <mergeCell ref="B82:J82"/>
    <mergeCell ref="U82:Y82"/>
    <mergeCell ref="AG82:AK82"/>
    <mergeCell ref="AR12:AX12"/>
    <mergeCell ref="AA8:AF8"/>
    <mergeCell ref="B12:S12"/>
    <mergeCell ref="AA12:AQ12"/>
    <mergeCell ref="G33:J33"/>
    <mergeCell ref="K33:N33"/>
    <mergeCell ref="O29:P29"/>
    <mergeCell ref="Q29:S29"/>
    <mergeCell ref="C30:F30"/>
    <mergeCell ref="C28:F28"/>
    <mergeCell ref="G28:J28"/>
    <mergeCell ref="K28:N28"/>
    <mergeCell ref="O28:P28"/>
    <mergeCell ref="Q28:S28"/>
    <mergeCell ref="O31:P31"/>
    <mergeCell ref="Q31:S31"/>
    <mergeCell ref="O33:P33"/>
    <mergeCell ref="Q33:S33"/>
    <mergeCell ref="G30:J30"/>
    <mergeCell ref="K17:N17"/>
    <mergeCell ref="O17:P17"/>
    <mergeCell ref="Q17:S17"/>
    <mergeCell ref="C15:F15"/>
    <mergeCell ref="G15:J15"/>
    <mergeCell ref="Q36:S36"/>
    <mergeCell ref="O22:P22"/>
    <mergeCell ref="Q22:S22"/>
    <mergeCell ref="K30:N30"/>
    <mergeCell ref="O30:P30"/>
    <mergeCell ref="Q30:S30"/>
    <mergeCell ref="AA3:AD4"/>
    <mergeCell ref="AA5:AD6"/>
    <mergeCell ref="AA7:AF7"/>
    <mergeCell ref="AE6:AF6"/>
    <mergeCell ref="AE5:AF5"/>
    <mergeCell ref="U25:W25"/>
    <mergeCell ref="X25:Z25"/>
    <mergeCell ref="AA25:AC25"/>
    <mergeCell ref="B11:S11"/>
    <mergeCell ref="B7:F7"/>
    <mergeCell ref="C22:F22"/>
    <mergeCell ref="G22:J22"/>
    <mergeCell ref="K22:N22"/>
    <mergeCell ref="C27:F27"/>
    <mergeCell ref="G27:J27"/>
    <mergeCell ref="K27:N27"/>
    <mergeCell ref="K15:N15"/>
    <mergeCell ref="O15:P15"/>
    <mergeCell ref="AK40:AM40"/>
    <mergeCell ref="U16:W16"/>
    <mergeCell ref="X17:Z17"/>
    <mergeCell ref="AA17:AC17"/>
    <mergeCell ref="U17:W17"/>
    <mergeCell ref="X24:Z24"/>
    <mergeCell ref="AA24:AC24"/>
    <mergeCell ref="C23:F23"/>
    <mergeCell ref="G23:J23"/>
    <mergeCell ref="K23:N23"/>
    <mergeCell ref="O23:P23"/>
    <mergeCell ref="Q23:S23"/>
    <mergeCell ref="C24:F24"/>
    <mergeCell ref="AB38:AG38"/>
    <mergeCell ref="AH38:AM38"/>
    <mergeCell ref="X40:AA40"/>
    <mergeCell ref="AB39:AD39"/>
    <mergeCell ref="AE39:AG39"/>
    <mergeCell ref="AB40:AD40"/>
    <mergeCell ref="AE40:AG40"/>
    <mergeCell ref="AH40:AJ40"/>
    <mergeCell ref="X39:AA39"/>
    <mergeCell ref="U21:AC22"/>
    <mergeCell ref="K36:N36"/>
    <mergeCell ref="B42:C42"/>
    <mergeCell ref="K24:N24"/>
    <mergeCell ref="D42:M42"/>
    <mergeCell ref="N42:R42"/>
    <mergeCell ref="B43:C43"/>
    <mergeCell ref="D43:M43"/>
    <mergeCell ref="N43:R43"/>
    <mergeCell ref="S43:W43"/>
    <mergeCell ref="B38:AA38"/>
    <mergeCell ref="B39:C39"/>
    <mergeCell ref="D39:M39"/>
    <mergeCell ref="N39:R39"/>
    <mergeCell ref="S39:W39"/>
    <mergeCell ref="S42:W42"/>
    <mergeCell ref="X42:AA42"/>
    <mergeCell ref="B41:C41"/>
    <mergeCell ref="D41:M41"/>
    <mergeCell ref="N41:R41"/>
    <mergeCell ref="S41:W41"/>
    <mergeCell ref="B40:C40"/>
    <mergeCell ref="D40:M40"/>
    <mergeCell ref="N40:R40"/>
    <mergeCell ref="S40:W40"/>
    <mergeCell ref="O36:P36"/>
    <mergeCell ref="B44:C44"/>
    <mergeCell ref="D44:M44"/>
    <mergeCell ref="S44:W44"/>
    <mergeCell ref="X44:AA44"/>
    <mergeCell ref="B45:C45"/>
    <mergeCell ref="D45:M45"/>
    <mergeCell ref="N45:R45"/>
    <mergeCell ref="S45:W45"/>
    <mergeCell ref="X45:AA45"/>
    <mergeCell ref="N44:R44"/>
    <mergeCell ref="AN38:AS38"/>
    <mergeCell ref="AQ40:AS40"/>
    <mergeCell ref="AT42:AV42"/>
    <mergeCell ref="AW42:AY42"/>
    <mergeCell ref="AZ42:BB42"/>
    <mergeCell ref="AT39:AV39"/>
    <mergeCell ref="AW39:AY39"/>
    <mergeCell ref="AZ39:BB39"/>
    <mergeCell ref="AN41:AP41"/>
    <mergeCell ref="AN40:AP40"/>
    <mergeCell ref="BC40:CF40"/>
    <mergeCell ref="AW43:AY43"/>
    <mergeCell ref="AZ43:BB43"/>
    <mergeCell ref="BC43:CF43"/>
    <mergeCell ref="AT43:AV43"/>
    <mergeCell ref="AW38:BB38"/>
    <mergeCell ref="AH42:AJ42"/>
    <mergeCell ref="AK42:AM42"/>
    <mergeCell ref="AN42:AP42"/>
    <mergeCell ref="AQ42:AS42"/>
    <mergeCell ref="AT41:AV41"/>
    <mergeCell ref="AW41:AY41"/>
    <mergeCell ref="AQ41:AS41"/>
    <mergeCell ref="BC39:CF39"/>
    <mergeCell ref="BC42:CF42"/>
    <mergeCell ref="AZ41:BB41"/>
    <mergeCell ref="BC41:CF41"/>
    <mergeCell ref="AT40:AV40"/>
    <mergeCell ref="AW40:AY40"/>
    <mergeCell ref="AZ40:BB40"/>
    <mergeCell ref="AH39:AJ39"/>
    <mergeCell ref="AK39:AM39"/>
    <mergeCell ref="AN39:AP39"/>
    <mergeCell ref="AQ39:AS39"/>
    <mergeCell ref="AB43:AD43"/>
    <mergeCell ref="AE43:AG43"/>
    <mergeCell ref="AH43:AJ43"/>
    <mergeCell ref="AK43:AM43"/>
    <mergeCell ref="X41:AA41"/>
    <mergeCell ref="AN45:AP45"/>
    <mergeCell ref="AB41:AD41"/>
    <mergeCell ref="AE41:AG41"/>
    <mergeCell ref="AH41:AJ41"/>
    <mergeCell ref="AK41:AM41"/>
    <mergeCell ref="AN43:AP43"/>
    <mergeCell ref="AB42:AD42"/>
    <mergeCell ref="AE42:AG42"/>
    <mergeCell ref="AN44:AP44"/>
    <mergeCell ref="AB44:AD44"/>
    <mergeCell ref="AE44:AG44"/>
    <mergeCell ref="AH44:AJ44"/>
    <mergeCell ref="AK44:AM44"/>
    <mergeCell ref="AB45:AD45"/>
    <mergeCell ref="AE45:AG45"/>
    <mergeCell ref="AH45:AJ45"/>
    <mergeCell ref="AK45:AM45"/>
    <mergeCell ref="X43:AA43"/>
    <mergeCell ref="AT44:AV44"/>
    <mergeCell ref="AQ43:AS43"/>
    <mergeCell ref="BC46:CF46"/>
    <mergeCell ref="AN46:AP46"/>
    <mergeCell ref="AQ46:AS46"/>
    <mergeCell ref="AW47:AY47"/>
    <mergeCell ref="AZ47:BB47"/>
    <mergeCell ref="BC47:CF47"/>
    <mergeCell ref="AT46:AV46"/>
    <mergeCell ref="AW46:AY46"/>
    <mergeCell ref="AZ46:BB46"/>
    <mergeCell ref="AT47:AV47"/>
    <mergeCell ref="AN47:AP47"/>
    <mergeCell ref="AQ47:AS47"/>
    <mergeCell ref="AW44:AY44"/>
    <mergeCell ref="AZ44:BB44"/>
    <mergeCell ref="BC44:CF44"/>
    <mergeCell ref="AQ44:AS44"/>
    <mergeCell ref="AT45:AV45"/>
    <mergeCell ref="AW45:AY45"/>
    <mergeCell ref="AZ45:BB45"/>
    <mergeCell ref="BC45:CF45"/>
    <mergeCell ref="AQ45:AS45"/>
    <mergeCell ref="AB46:AD46"/>
    <mergeCell ref="AE46:AG46"/>
    <mergeCell ref="AH46:AJ46"/>
    <mergeCell ref="AK46:AM46"/>
    <mergeCell ref="AB47:AD47"/>
    <mergeCell ref="AE47:AG47"/>
    <mergeCell ref="AH47:AJ47"/>
    <mergeCell ref="AK47:AM47"/>
    <mergeCell ref="B47:C47"/>
    <mergeCell ref="D47:M47"/>
    <mergeCell ref="N47:R47"/>
    <mergeCell ref="S47:W47"/>
    <mergeCell ref="X47:AA47"/>
    <mergeCell ref="X46:AA46"/>
    <mergeCell ref="S46:W46"/>
    <mergeCell ref="B46:C46"/>
    <mergeCell ref="D46:M46"/>
    <mergeCell ref="N46:R46"/>
    <mergeCell ref="AB48:AD48"/>
    <mergeCell ref="AE48:AG48"/>
    <mergeCell ref="AH48:AJ48"/>
    <mergeCell ref="AK48:AM48"/>
    <mergeCell ref="B48:C48"/>
    <mergeCell ref="D48:M48"/>
    <mergeCell ref="N48:R48"/>
    <mergeCell ref="S48:W48"/>
    <mergeCell ref="X48:AA48"/>
    <mergeCell ref="AT48:AV48"/>
    <mergeCell ref="AW48:AY48"/>
    <mergeCell ref="AZ48:BB48"/>
    <mergeCell ref="BC48:CF48"/>
    <mergeCell ref="AN48:AP48"/>
    <mergeCell ref="AQ48:AS48"/>
    <mergeCell ref="AT49:AV49"/>
    <mergeCell ref="AW49:AY49"/>
    <mergeCell ref="AZ49:BB49"/>
    <mergeCell ref="B49:C49"/>
    <mergeCell ref="N49:R49"/>
    <mergeCell ref="S49:W49"/>
    <mergeCell ref="X49:AA49"/>
    <mergeCell ref="BC49:CF49"/>
    <mergeCell ref="AB49:AD49"/>
    <mergeCell ref="AE49:AG49"/>
    <mergeCell ref="AH49:AJ49"/>
    <mergeCell ref="AK49:AM49"/>
    <mergeCell ref="AN49:AP49"/>
    <mergeCell ref="AQ49:AS49"/>
    <mergeCell ref="D49:M49"/>
    <mergeCell ref="AH52:AJ52"/>
    <mergeCell ref="AK52:AM52"/>
    <mergeCell ref="AN52:AP52"/>
    <mergeCell ref="AQ52:AS52"/>
    <mergeCell ref="AH53:AJ53"/>
    <mergeCell ref="AK53:AM53"/>
    <mergeCell ref="AN53:AP53"/>
    <mergeCell ref="AQ53:AS53"/>
    <mergeCell ref="AH54:AJ54"/>
    <mergeCell ref="AK54:AM54"/>
    <mergeCell ref="AN54:AP54"/>
    <mergeCell ref="AQ54:AS54"/>
    <mergeCell ref="AH55:AJ55"/>
    <mergeCell ref="AK55:AM55"/>
    <mergeCell ref="AN55:AP55"/>
    <mergeCell ref="AQ55:AS55"/>
    <mergeCell ref="AH56:AJ56"/>
    <mergeCell ref="AK56:AM56"/>
    <mergeCell ref="AN56:AP56"/>
    <mergeCell ref="AQ56:AS56"/>
    <mergeCell ref="AH57:AJ57"/>
    <mergeCell ref="AK57:AM57"/>
    <mergeCell ref="AN57:AP57"/>
    <mergeCell ref="AQ57:AS57"/>
    <mergeCell ref="AH61:AJ61"/>
    <mergeCell ref="AK61:AM61"/>
    <mergeCell ref="AN61:AP61"/>
    <mergeCell ref="AQ61:AS61"/>
    <mergeCell ref="AH62:AJ62"/>
    <mergeCell ref="AK62:AM62"/>
    <mergeCell ref="AN62:AP62"/>
    <mergeCell ref="AQ62:AS62"/>
    <mergeCell ref="AH58:AJ58"/>
    <mergeCell ref="AK58:AM58"/>
    <mergeCell ref="AN58:AP58"/>
    <mergeCell ref="AQ58:AS58"/>
    <mergeCell ref="AH59:AJ59"/>
    <mergeCell ref="AK59:AM59"/>
    <mergeCell ref="AN59:AP59"/>
    <mergeCell ref="AQ59:AS59"/>
    <mergeCell ref="AH60:AJ60"/>
    <mergeCell ref="AK60:AM60"/>
    <mergeCell ref="AN60:AP60"/>
    <mergeCell ref="AQ60:AS60"/>
    <mergeCell ref="B68:AA68"/>
    <mergeCell ref="B69:E69"/>
    <mergeCell ref="F69:L69"/>
    <mergeCell ref="B70:E70"/>
    <mergeCell ref="F70:L70"/>
    <mergeCell ref="M70:P70"/>
    <mergeCell ref="Q70:W70"/>
    <mergeCell ref="B71:E71"/>
    <mergeCell ref="F71:L71"/>
    <mergeCell ref="M71:P71"/>
    <mergeCell ref="Q71:W71"/>
  </mergeCells>
  <phoneticPr fontId="6"/>
  <conditionalFormatting sqref="C16:N35">
    <cfRule type="containsBlanks" dxfId="20" priority="19">
      <formula>LEN(TRIM(C16))=0</formula>
    </cfRule>
  </conditionalFormatting>
  <conditionalFormatting sqref="D40:AD49">
    <cfRule type="containsBlanks" dxfId="19" priority="17">
      <formula>LEN(TRIM(D40))=0</formula>
    </cfRule>
  </conditionalFormatting>
  <conditionalFormatting sqref="D53:AG62">
    <cfRule type="containsBlanks" dxfId="18" priority="6">
      <formula>LEN(TRIM(D53))=0</formula>
    </cfRule>
  </conditionalFormatting>
  <conditionalFormatting sqref="F69:L71">
    <cfRule type="containsBlanks" dxfId="17" priority="2">
      <formula>LEN(TRIM(F69))=0</formula>
    </cfRule>
  </conditionalFormatting>
  <conditionalFormatting sqref="F75:L76 Q75:W76">
    <cfRule type="containsBlanks" dxfId="16" priority="4">
      <formula>LEN(TRIM(F75))=0</formula>
    </cfRule>
  </conditionalFormatting>
  <conditionalFormatting sqref="G2:Y7">
    <cfRule type="containsBlanks" dxfId="15" priority="24">
      <formula>LEN(TRIM(G2))=0</formula>
    </cfRule>
  </conditionalFormatting>
  <conditionalFormatting sqref="K79:AR80">
    <cfRule type="containsBlanks" dxfId="14" priority="13">
      <formula>LEN(TRIM(K79))=0</formula>
    </cfRule>
  </conditionalFormatting>
  <conditionalFormatting sqref="K82:AR83">
    <cfRule type="containsBlanks" dxfId="13" priority="12">
      <formula>LEN(TRIM(K82))=0</formula>
    </cfRule>
  </conditionalFormatting>
  <conditionalFormatting sqref="L65">
    <cfRule type="containsBlanks" dxfId="12" priority="7">
      <formula>LEN(TRIM(L65))=0</formula>
    </cfRule>
  </conditionalFormatting>
  <conditionalFormatting sqref="Q16:S35">
    <cfRule type="containsBlanks" dxfId="11" priority="18">
      <formula>LEN(TRIM(Q16))=0</formula>
    </cfRule>
  </conditionalFormatting>
  <conditionalFormatting sqref="Q70:W71">
    <cfRule type="containsBlanks" dxfId="10" priority="3">
      <formula>LEN(TRIM(Q70))=0</formula>
    </cfRule>
  </conditionalFormatting>
  <conditionalFormatting sqref="T11">
    <cfRule type="containsBlanks" dxfId="9" priority="52">
      <formula>LEN(TRIM(T11))=0</formula>
    </cfRule>
  </conditionalFormatting>
  <conditionalFormatting sqref="T12:Y12">
    <cfRule type="containsBlanks" dxfId="8" priority="39">
      <formula>LEN(TRIM(T12))=0</formula>
    </cfRule>
  </conditionalFormatting>
  <conditionalFormatting sqref="X23:Z25">
    <cfRule type="containsBlanks" dxfId="7" priority="40">
      <formula>LEN(TRIM(X23))=0</formula>
    </cfRule>
  </conditionalFormatting>
  <conditionalFormatting sqref="AG7:AM8">
    <cfRule type="containsBlanks" dxfId="6" priority="22">
      <formula>LEN(TRIM(AG7))=0</formula>
    </cfRule>
  </conditionalFormatting>
  <conditionalFormatting sqref="AG2:AX6">
    <cfRule type="containsBlanks" dxfId="5" priority="23">
      <formula>LEN(TRIM(AG2))=0</formula>
    </cfRule>
  </conditionalFormatting>
  <conditionalFormatting sqref="AG9:AX10">
    <cfRule type="containsBlanks" dxfId="4" priority="20">
      <formula>LEN(TRIM(AG9))=0</formula>
    </cfRule>
  </conditionalFormatting>
  <conditionalFormatting sqref="AS7:AX8">
    <cfRule type="containsBlanks" dxfId="3" priority="21">
      <formula>LEN(TRIM(AS7))=0</formula>
    </cfRule>
  </conditionalFormatting>
  <conditionalFormatting sqref="AT40:AV49">
    <cfRule type="containsBlanks" dxfId="2" priority="16">
      <formula>LEN(TRIM(AT40))=0</formula>
    </cfRule>
  </conditionalFormatting>
  <conditionalFormatting sqref="BC40:CF49">
    <cfRule type="containsBlanks" dxfId="1" priority="15">
      <formula>LEN(TRIM(BC40))=0</formula>
    </cfRule>
  </conditionalFormatting>
  <conditionalFormatting sqref="G86:M87 R86:X87">
    <cfRule type="containsBlanks" dxfId="0" priority="1">
      <formula>LEN(TRIM(G86))=0</formula>
    </cfRule>
  </conditionalFormatting>
  <dataValidations count="2">
    <dataValidation type="list" allowBlank="1" showInputMessage="1" showErrorMessage="1" sqref="Q16:S35" xr:uid="{21F9C234-2403-478D-A06F-B92F4725F508}">
      <formula1>"脳損傷,脊髄損傷,その他"</formula1>
    </dataValidation>
    <dataValidation type="list" allowBlank="1" showInputMessage="1" showErrorMessage="1" sqref="T11:Y11" xr:uid="{503523B8-7AB3-4856-AB6F-202382DE154D}">
      <formula1>"税込み,税抜き"</formula1>
    </dataValidation>
  </dataValidations>
  <pageMargins left="0.7" right="0.7" top="0.75" bottom="0.75" header="0.3" footer="0.3"/>
  <pageSetup paperSize="9" scale="65"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ED7D-BC9F-4272-A72E-433AAB82520C}">
  <sheetPr>
    <tabColor rgb="FFFFFF00"/>
  </sheetPr>
  <dimension ref="A1:AQ39"/>
  <sheetViews>
    <sheetView showZeros="0" view="pageBreakPreview" topLeftCell="A23" zoomScale="115" zoomScaleNormal="115" zoomScaleSheetLayoutView="115" workbookViewId="0">
      <selection activeCell="T11" sqref="T11"/>
    </sheetView>
  </sheetViews>
  <sheetFormatPr defaultColWidth="2.5" defaultRowHeight="18.75" customHeight="1"/>
  <cols>
    <col min="1" max="13" width="2.5" style="64"/>
    <col min="14" max="14" width="2.5" style="64" customWidth="1"/>
    <col min="15" max="16384" width="2.5" style="64"/>
  </cols>
  <sheetData>
    <row r="1" spans="1:43" ht="18.75" customHeight="1">
      <c r="A1" s="272" t="s">
        <v>144</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0"/>
      <c r="AF1" s="270"/>
      <c r="AG1" s="270"/>
      <c r="AH1" s="270"/>
      <c r="AI1" s="68"/>
    </row>
    <row r="2" spans="1:43" ht="18.75" customHeight="1">
      <c r="Z2" s="277">
        <f>入力シート!G3</f>
        <v>0</v>
      </c>
      <c r="AA2" s="277"/>
      <c r="AB2" s="277"/>
      <c r="AC2" s="277"/>
      <c r="AD2" s="277"/>
      <c r="AE2" s="277"/>
      <c r="AF2" s="277"/>
      <c r="AG2" s="277"/>
      <c r="AH2" s="277"/>
    </row>
    <row r="3" spans="1:43" ht="18.75" customHeight="1">
      <c r="Z3" s="278">
        <f>入力シート!G4</f>
        <v>0</v>
      </c>
      <c r="AA3" s="278"/>
      <c r="AB3" s="278"/>
      <c r="AC3" s="278"/>
      <c r="AD3" s="278"/>
      <c r="AE3" s="278"/>
      <c r="AF3" s="278"/>
      <c r="AG3" s="278"/>
      <c r="AH3" s="278"/>
    </row>
    <row r="4" spans="1:43" ht="18.75" customHeight="1">
      <c r="Z4" s="69"/>
    </row>
    <row r="5" spans="1:43" ht="18.75" customHeight="1">
      <c r="B5" s="70"/>
      <c r="C5" s="272" t="s">
        <v>145</v>
      </c>
      <c r="D5" s="272"/>
      <c r="E5" s="272"/>
      <c r="F5" s="272"/>
      <c r="G5" s="272"/>
      <c r="H5" s="272"/>
      <c r="I5" s="272"/>
      <c r="J5" s="272"/>
      <c r="K5" s="272"/>
      <c r="L5" s="272"/>
      <c r="M5" s="272"/>
      <c r="N5" s="272"/>
      <c r="O5" s="272"/>
    </row>
    <row r="6" spans="1:43" ht="18.75" customHeight="1">
      <c r="B6" s="70"/>
      <c r="C6" s="272" t="s">
        <v>146</v>
      </c>
      <c r="D6" s="272"/>
      <c r="E6" s="272"/>
      <c r="F6" s="272"/>
      <c r="G6" s="272"/>
      <c r="H6" s="272"/>
      <c r="I6" s="272"/>
      <c r="J6" s="272"/>
      <c r="K6" s="272"/>
      <c r="L6" s="272"/>
      <c r="M6" s="272"/>
      <c r="N6" s="272"/>
      <c r="O6" s="272"/>
      <c r="AQ6" s="52"/>
    </row>
    <row r="7" spans="1:43" ht="18.75" customHeight="1">
      <c r="B7" s="70"/>
      <c r="C7" s="71"/>
      <c r="D7" s="71"/>
      <c r="E7" s="71"/>
      <c r="F7" s="71"/>
      <c r="G7" s="71"/>
      <c r="H7" s="71"/>
      <c r="I7" s="71"/>
      <c r="J7" s="71"/>
      <c r="K7" s="71"/>
      <c r="L7" s="71"/>
      <c r="M7" s="71"/>
      <c r="N7" s="71"/>
    </row>
    <row r="8" spans="1:43" ht="24.95" customHeight="1">
      <c r="P8" s="272" t="s">
        <v>147</v>
      </c>
      <c r="Q8" s="272"/>
      <c r="R8" s="272"/>
      <c r="S8" s="272"/>
      <c r="T8" s="272">
        <f>入力シート!G5</f>
        <v>0</v>
      </c>
      <c r="U8" s="272"/>
      <c r="V8" s="272"/>
      <c r="W8" s="272"/>
      <c r="X8" s="272"/>
      <c r="Y8" s="272"/>
      <c r="Z8" s="272"/>
      <c r="AA8" s="272"/>
      <c r="AB8" s="272"/>
      <c r="AC8" s="272"/>
      <c r="AD8" s="272"/>
      <c r="AE8" s="272"/>
      <c r="AF8" s="272"/>
      <c r="AG8" s="272"/>
      <c r="AH8" s="272"/>
    </row>
    <row r="9" spans="1:43" ht="24.95" customHeight="1">
      <c r="B9" s="70"/>
      <c r="P9" s="272" t="s">
        <v>148</v>
      </c>
      <c r="Q9" s="272"/>
      <c r="R9" s="272"/>
      <c r="S9" s="272"/>
      <c r="T9" s="279">
        <f>入力シート!G6</f>
        <v>0</v>
      </c>
      <c r="U9" s="279"/>
      <c r="V9" s="279"/>
      <c r="W9" s="279"/>
      <c r="X9" s="279"/>
      <c r="Y9" s="279"/>
      <c r="Z9" s="279"/>
      <c r="AA9" s="279"/>
      <c r="AB9" s="279"/>
      <c r="AC9" s="279"/>
      <c r="AD9" s="279"/>
      <c r="AE9" s="279"/>
      <c r="AF9" s="279"/>
      <c r="AG9" s="279"/>
      <c r="AH9" s="279"/>
    </row>
    <row r="10" spans="1:43" ht="24.95" customHeight="1">
      <c r="B10" s="70"/>
      <c r="Q10" s="72"/>
      <c r="R10" s="72"/>
      <c r="S10" s="72"/>
      <c r="T10" s="279"/>
      <c r="U10" s="279"/>
      <c r="V10" s="279"/>
      <c r="W10" s="279"/>
      <c r="X10" s="279"/>
      <c r="Y10" s="279"/>
      <c r="Z10" s="279"/>
      <c r="AA10" s="279"/>
      <c r="AB10" s="279"/>
      <c r="AC10" s="279"/>
      <c r="AD10" s="279"/>
      <c r="AE10" s="279"/>
      <c r="AF10" s="279"/>
      <c r="AG10" s="279"/>
      <c r="AH10" s="279"/>
    </row>
    <row r="11" spans="1:43" ht="24.95" customHeight="1">
      <c r="B11" s="70"/>
      <c r="P11" s="272" t="s">
        <v>149</v>
      </c>
      <c r="Q11" s="272"/>
      <c r="R11" s="272"/>
      <c r="S11" s="272"/>
      <c r="T11" s="272">
        <f>入力シート!G7</f>
        <v>0</v>
      </c>
      <c r="U11" s="272"/>
      <c r="V11" s="272"/>
      <c r="W11" s="272"/>
      <c r="X11" s="272"/>
      <c r="Y11" s="272"/>
      <c r="Z11" s="272"/>
      <c r="AA11" s="272"/>
      <c r="AB11" s="272"/>
      <c r="AC11" s="272"/>
      <c r="AD11" s="272"/>
      <c r="AE11" s="272"/>
      <c r="AF11" s="272"/>
      <c r="AG11" s="272"/>
      <c r="AH11" s="272"/>
    </row>
    <row r="12" spans="1:43" ht="18.75" customHeight="1">
      <c r="R12" s="72"/>
      <c r="S12" s="72"/>
      <c r="T12" s="72"/>
      <c r="U12" s="73"/>
      <c r="V12" s="73"/>
      <c r="W12" s="73"/>
      <c r="X12" s="73"/>
      <c r="Y12" s="73"/>
      <c r="Z12" s="73"/>
      <c r="AA12" s="73"/>
      <c r="AB12" s="73"/>
      <c r="AC12" s="73"/>
      <c r="AD12" s="73"/>
      <c r="AE12" s="73"/>
      <c r="AF12" s="73"/>
      <c r="AG12" s="73"/>
      <c r="AH12" s="73"/>
    </row>
    <row r="13" spans="1:43" ht="18.75" customHeight="1">
      <c r="B13" s="275" t="s">
        <v>150</v>
      </c>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row>
    <row r="14" spans="1:43" ht="18.75" customHeight="1">
      <c r="B14" s="276"/>
      <c r="C14" s="276"/>
      <c r="D14" s="276"/>
      <c r="E14" s="276"/>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row>
    <row r="15" spans="1:43" ht="18.75" customHeight="1">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row>
    <row r="16" spans="1:43" ht="18.75" customHeight="1">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row>
    <row r="17" spans="2:34" ht="18.75" customHeight="1">
      <c r="B17" s="273" t="s">
        <v>151</v>
      </c>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row>
    <row r="18" spans="2:34" ht="18.75" customHeight="1">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row>
    <row r="19" spans="2:34" ht="18.75" customHeight="1">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row>
    <row r="20" spans="2:34" ht="18.75" customHeight="1">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row>
    <row r="21" spans="2:34" ht="18.75" customHeight="1">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row>
    <row r="22" spans="2:34" ht="18.75" customHeight="1">
      <c r="B22" s="274" t="s">
        <v>152</v>
      </c>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row>
    <row r="23" spans="2:34" ht="18.75" customHeight="1">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row>
    <row r="24" spans="2:34" ht="18.75" customHeight="1">
      <c r="B24" s="268" t="s">
        <v>153</v>
      </c>
      <c r="C24" s="268"/>
      <c r="D24" s="268"/>
      <c r="E24" s="268"/>
      <c r="F24" s="268"/>
      <c r="G24" s="268"/>
      <c r="H24" s="268"/>
      <c r="I24" s="268"/>
      <c r="J24" s="268"/>
      <c r="K24" s="268"/>
      <c r="L24" s="268"/>
      <c r="M24" s="270" t="s">
        <v>154</v>
      </c>
      <c r="N24" s="270"/>
      <c r="O24" s="271">
        <f>'別紙（実施・経費報告書）'!L28</f>
        <v>0</v>
      </c>
      <c r="P24" s="271"/>
      <c r="Q24" s="271"/>
      <c r="R24" s="271"/>
      <c r="S24" s="271"/>
      <c r="T24" s="271"/>
      <c r="U24" s="271"/>
      <c r="V24" s="76" t="s">
        <v>155</v>
      </c>
      <c r="W24" s="77"/>
      <c r="X24" s="77"/>
      <c r="Y24" s="77"/>
      <c r="Z24" s="77"/>
      <c r="AA24" s="77"/>
      <c r="AB24" s="77"/>
      <c r="AC24" s="77"/>
      <c r="AD24" s="77"/>
      <c r="AE24" s="77"/>
      <c r="AF24" s="77"/>
      <c r="AG24" s="77"/>
      <c r="AH24" s="77"/>
    </row>
    <row r="25" spans="2:34" ht="18.75" customHeight="1">
      <c r="B25" s="272" t="s">
        <v>156</v>
      </c>
      <c r="C25" s="272"/>
      <c r="D25" s="272"/>
      <c r="E25" s="272"/>
      <c r="F25" s="272"/>
      <c r="G25" s="272"/>
      <c r="H25" s="272"/>
      <c r="I25" s="272"/>
      <c r="J25" s="272"/>
      <c r="K25" s="272"/>
      <c r="L25" s="272"/>
      <c r="M25" s="270" t="s">
        <v>154</v>
      </c>
      <c r="N25" s="270"/>
      <c r="O25" s="271">
        <f>'別紙（実施・経費報告書）'!W28</f>
        <v>0</v>
      </c>
      <c r="P25" s="271"/>
      <c r="Q25" s="271"/>
      <c r="R25" s="271"/>
      <c r="S25" s="271"/>
      <c r="T25" s="271"/>
      <c r="U25" s="271"/>
      <c r="V25" s="76" t="s">
        <v>155</v>
      </c>
      <c r="W25" s="77"/>
      <c r="X25" s="77"/>
      <c r="Y25" s="77"/>
      <c r="Z25" s="77"/>
      <c r="AA25" s="77"/>
      <c r="AB25" s="77"/>
      <c r="AC25" s="77"/>
      <c r="AD25" s="77"/>
      <c r="AE25" s="77"/>
      <c r="AF25" s="77"/>
      <c r="AG25" s="77"/>
      <c r="AH25" s="77"/>
    </row>
    <row r="26" spans="2:34" ht="18.75" customHeight="1">
      <c r="B26" s="268" t="s">
        <v>157</v>
      </c>
      <c r="C26" s="268"/>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row>
    <row r="27" spans="2:34" ht="18.75" customHeight="1">
      <c r="B27" s="269" t="s">
        <v>158</v>
      </c>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row>
    <row r="28" spans="2:34" ht="18.75" customHeight="1">
      <c r="B28" s="64" t="s">
        <v>159</v>
      </c>
    </row>
    <row r="32" spans="2:34" ht="18.75" customHeight="1">
      <c r="B32" s="78" t="s">
        <v>160</v>
      </c>
    </row>
    <row r="34" spans="2:34" ht="18.75" customHeight="1">
      <c r="B34" s="78"/>
    </row>
    <row r="35" spans="2:34" ht="18.75" customHeight="1">
      <c r="B35" s="78"/>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row>
    <row r="36" spans="2:34" ht="18.75" customHeight="1">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row>
    <row r="37" spans="2:34" ht="18.75" customHeight="1">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row>
    <row r="38" spans="2:34" ht="18.75" customHeight="1">
      <c r="B38" s="70"/>
    </row>
    <row r="39" spans="2:34" ht="18.75" customHeight="1">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row>
  </sheetData>
  <sheetProtection sheet="1" objects="1" scenarios="1"/>
  <protectedRanges>
    <protectedRange sqref="B17:AH20" name="範囲1"/>
  </protectedRanges>
  <mergeCells count="23">
    <mergeCell ref="P8:S8"/>
    <mergeCell ref="P9:S9"/>
    <mergeCell ref="C6:O6"/>
    <mergeCell ref="A1:AD1"/>
    <mergeCell ref="AE1:AH1"/>
    <mergeCell ref="Z2:AH2"/>
    <mergeCell ref="Z3:AH3"/>
    <mergeCell ref="C5:O5"/>
    <mergeCell ref="T8:AH8"/>
    <mergeCell ref="T9:AH10"/>
    <mergeCell ref="P11:S11"/>
    <mergeCell ref="T11:AH11"/>
    <mergeCell ref="B17:AH20"/>
    <mergeCell ref="B22:AH22"/>
    <mergeCell ref="B13:AH15"/>
    <mergeCell ref="B26:AH26"/>
    <mergeCell ref="B27:AH27"/>
    <mergeCell ref="B24:L24"/>
    <mergeCell ref="M24:N24"/>
    <mergeCell ref="O24:U24"/>
    <mergeCell ref="B25:L25"/>
    <mergeCell ref="M25:N25"/>
    <mergeCell ref="O25:U25"/>
  </mergeCells>
  <phoneticPr fontId="11"/>
  <printOptions horizontalCentered="1"/>
  <pageMargins left="0.70866141732283472" right="0.70866141732283472" top="0.74803149606299213" bottom="0.74803149606299213" header="0.31496062992125984" footer="0.31496062992125984"/>
  <pageSetup paperSize="9" scale="87" orientation="portrait" r:id="rId1"/>
  <headerFooter>
    <oddFooter>&amp;R&amp;"ＭＳ 明朝,標準"（日本工業規格　Ａ列４番）</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181"/>
  <sheetViews>
    <sheetView view="pageBreakPreview" zoomScaleNormal="100" zoomScaleSheetLayoutView="100" workbookViewId="0">
      <pane ySplit="5" topLeftCell="A26" activePane="bottomLeft" state="frozen"/>
      <selection pane="bottomLeft" activeCell="A2" sqref="A2"/>
      <selection activeCell="AI1" sqref="AI1:AU1"/>
    </sheetView>
  </sheetViews>
  <sheetFormatPr defaultColWidth="2.5" defaultRowHeight="15.75"/>
  <cols>
    <col min="1" max="1" width="2.5" style="2"/>
    <col min="2" max="3" width="2.5" style="2" customWidth="1"/>
    <col min="4" max="21" width="2.5" style="2"/>
    <col min="22" max="22" width="2.5" style="2" customWidth="1"/>
    <col min="23" max="26" width="2.5" style="2"/>
    <col min="27" max="27" width="2.5" style="2" customWidth="1"/>
    <col min="28" max="28" width="7.625" style="2" customWidth="1"/>
    <col min="29" max="29" width="3.25" style="2" customWidth="1"/>
    <col min="30" max="30" width="8" style="2" customWidth="1"/>
    <col min="31" max="31" width="9.25" style="2" customWidth="1"/>
    <col min="32" max="32" width="2.5" style="2"/>
    <col min="33" max="33" width="9.25" style="2" customWidth="1"/>
    <col min="34" max="43" width="2.5" style="2"/>
    <col min="44" max="44" width="2.875" style="2" customWidth="1"/>
    <col min="45" max="16384" width="2.5" style="2"/>
  </cols>
  <sheetData>
    <row r="1" spans="1:47">
      <c r="A1" s="417" t="s">
        <v>161</v>
      </c>
      <c r="B1" s="417"/>
      <c r="C1" s="417"/>
      <c r="D1" s="417"/>
      <c r="E1" s="13"/>
      <c r="AI1" s="429" t="str">
        <f>IF(入力シート!G6="","",入力シート!G6)</f>
        <v/>
      </c>
      <c r="AJ1" s="429"/>
      <c r="AK1" s="429"/>
      <c r="AL1" s="429"/>
      <c r="AM1" s="429"/>
      <c r="AN1" s="429"/>
      <c r="AO1" s="429"/>
      <c r="AP1" s="429"/>
      <c r="AQ1" s="429"/>
      <c r="AR1" s="429"/>
      <c r="AS1" s="429"/>
      <c r="AT1" s="429"/>
      <c r="AU1" s="429"/>
    </row>
    <row r="2" spans="1:47">
      <c r="A2" s="418" t="s">
        <v>162</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18"/>
      <c r="AQ2" s="418"/>
      <c r="AR2" s="418"/>
      <c r="AS2" s="418"/>
      <c r="AT2" s="418"/>
      <c r="AU2" s="418"/>
    </row>
    <row r="3" spans="1:47" ht="16.5" thickBot="1">
      <c r="A3" s="2" t="s">
        <v>163</v>
      </c>
    </row>
    <row r="4" spans="1:47">
      <c r="B4" s="303" t="s">
        <v>164</v>
      </c>
      <c r="C4" s="283"/>
      <c r="D4" s="283"/>
      <c r="E4" s="283"/>
      <c r="F4" s="283"/>
      <c r="G4" s="283"/>
      <c r="H4" s="283"/>
      <c r="I4" s="283"/>
      <c r="J4" s="283"/>
      <c r="K4" s="283"/>
      <c r="L4" s="283"/>
      <c r="M4" s="283"/>
      <c r="N4" s="283"/>
      <c r="O4" s="283"/>
      <c r="P4" s="283"/>
      <c r="Q4" s="283"/>
      <c r="R4" s="283"/>
      <c r="S4" s="283"/>
      <c r="T4" s="283"/>
      <c r="U4" s="283"/>
      <c r="V4" s="419"/>
      <c r="W4" s="411" t="s">
        <v>165</v>
      </c>
      <c r="X4" s="412"/>
      <c r="Y4" s="412"/>
      <c r="Z4" s="412"/>
      <c r="AA4" s="412"/>
      <c r="AB4" s="412"/>
      <c r="AC4" s="412"/>
      <c r="AD4" s="412"/>
      <c r="AE4" s="411" t="s">
        <v>166</v>
      </c>
      <c r="AF4" s="412"/>
      <c r="AG4" s="428"/>
      <c r="AH4" s="411" t="s">
        <v>167</v>
      </c>
      <c r="AI4" s="412"/>
      <c r="AJ4" s="412"/>
      <c r="AK4" s="412"/>
      <c r="AL4" s="412"/>
      <c r="AM4" s="412"/>
      <c r="AN4" s="412"/>
      <c r="AO4" s="412"/>
      <c r="AP4" s="412"/>
      <c r="AQ4" s="412"/>
      <c r="AR4" s="412"/>
      <c r="AS4" s="412"/>
      <c r="AT4" s="412"/>
      <c r="AU4" s="413"/>
    </row>
    <row r="5" spans="1:47">
      <c r="B5" s="420" t="s">
        <v>168</v>
      </c>
      <c r="C5" s="421"/>
      <c r="D5" s="421"/>
      <c r="E5" s="421"/>
      <c r="F5" s="421"/>
      <c r="G5" s="421"/>
      <c r="H5" s="421"/>
      <c r="I5" s="421"/>
      <c r="J5" s="421"/>
      <c r="K5" s="422"/>
      <c r="L5" s="423" t="s">
        <v>70</v>
      </c>
      <c r="M5" s="421"/>
      <c r="N5" s="421"/>
      <c r="O5" s="422"/>
      <c r="P5" s="423" t="s">
        <v>169</v>
      </c>
      <c r="Q5" s="421"/>
      <c r="R5" s="421"/>
      <c r="S5" s="421"/>
      <c r="T5" s="421"/>
      <c r="U5" s="421"/>
      <c r="V5" s="422"/>
      <c r="W5" s="424" t="s">
        <v>170</v>
      </c>
      <c r="X5" s="425"/>
      <c r="Y5" s="425"/>
      <c r="Z5" s="426"/>
      <c r="AA5" s="430" t="s">
        <v>171</v>
      </c>
      <c r="AB5" s="340"/>
      <c r="AC5" s="339" t="s">
        <v>172</v>
      </c>
      <c r="AD5" s="340"/>
      <c r="AE5" s="423"/>
      <c r="AF5" s="421"/>
      <c r="AG5" s="422"/>
      <c r="AH5" s="423"/>
      <c r="AI5" s="421"/>
      <c r="AJ5" s="421"/>
      <c r="AK5" s="421"/>
      <c r="AL5" s="421"/>
      <c r="AM5" s="421"/>
      <c r="AN5" s="421"/>
      <c r="AO5" s="421"/>
      <c r="AP5" s="421"/>
      <c r="AQ5" s="421"/>
      <c r="AR5" s="421"/>
      <c r="AS5" s="421"/>
      <c r="AT5" s="421"/>
      <c r="AU5" s="427"/>
    </row>
    <row r="6" spans="1:47" ht="18.75" customHeight="1">
      <c r="B6" s="307" t="s">
        <v>173</v>
      </c>
      <c r="C6" s="308"/>
      <c r="D6" s="308"/>
      <c r="E6" s="308"/>
      <c r="F6" s="308"/>
      <c r="G6" s="308"/>
      <c r="H6" s="308"/>
      <c r="I6" s="308"/>
      <c r="J6" s="308"/>
      <c r="K6" s="309"/>
      <c r="L6" s="310"/>
      <c r="M6" s="311"/>
      <c r="N6" s="311"/>
      <c r="O6" s="312"/>
      <c r="P6" s="394"/>
      <c r="Q6" s="395"/>
      <c r="R6" s="395"/>
      <c r="S6" s="395"/>
      <c r="U6" s="305"/>
      <c r="V6" s="431"/>
      <c r="W6" s="316">
        <f>SUM(W7:Z16)</f>
        <v>0</v>
      </c>
      <c r="X6" s="317"/>
      <c r="Y6" s="317"/>
      <c r="Z6" s="318"/>
      <c r="AA6" s="319"/>
      <c r="AB6" s="320"/>
      <c r="AC6" s="321"/>
      <c r="AD6" s="322"/>
      <c r="AE6" s="478"/>
      <c r="AF6" s="479"/>
      <c r="AG6" s="480"/>
      <c r="AH6" s="477" t="s">
        <v>174</v>
      </c>
      <c r="AI6" s="477"/>
      <c r="AJ6" s="477"/>
      <c r="AK6" s="477"/>
      <c r="AL6" s="477"/>
      <c r="AM6" s="477"/>
      <c r="AN6" s="477"/>
      <c r="AO6" s="477" t="s">
        <v>67</v>
      </c>
      <c r="AP6" s="477"/>
      <c r="AQ6" s="477"/>
      <c r="AR6" s="477"/>
      <c r="AS6" s="477"/>
      <c r="AT6" s="477"/>
      <c r="AU6" s="477"/>
    </row>
    <row r="7" spans="1:47" ht="18.75" customHeight="1">
      <c r="B7" s="4"/>
      <c r="C7" s="325" t="str">
        <f>IF(入力シート!D40="","",入力シート!D40)</f>
        <v/>
      </c>
      <c r="D7" s="325"/>
      <c r="E7" s="325"/>
      <c r="F7" s="325"/>
      <c r="G7" s="325"/>
      <c r="H7" s="325"/>
      <c r="I7" s="325"/>
      <c r="J7" s="325"/>
      <c r="K7" s="326"/>
      <c r="L7" s="294" t="str">
        <f>IF(入力シート!D40="","",入力シート!AZ40)</f>
        <v/>
      </c>
      <c r="M7" s="295"/>
      <c r="N7" s="295"/>
      <c r="O7" s="296"/>
      <c r="P7" s="285" t="str">
        <f>IF(入力シート!D40="","",入力シート!AW40)</f>
        <v/>
      </c>
      <c r="Q7" s="286"/>
      <c r="R7" s="286"/>
      <c r="S7" s="286"/>
      <c r="T7" s="5" t="str">
        <f>IF(P7="","","×")</f>
        <v/>
      </c>
      <c r="U7" s="286" t="str">
        <f>IF(入力シート!D40="","",入力シート!X40)</f>
        <v/>
      </c>
      <c r="V7" s="287"/>
      <c r="W7" s="285" t="str">
        <f>IF(T7="","",L7)</f>
        <v/>
      </c>
      <c r="X7" s="286"/>
      <c r="Y7" s="286"/>
      <c r="Z7" s="287"/>
      <c r="AA7" s="288"/>
      <c r="AB7" s="289"/>
      <c r="AC7" s="323"/>
      <c r="AD7" s="324"/>
      <c r="AE7" s="290" t="str">
        <f>IF(入力シート!D40="","",入力シート!AT40)</f>
        <v/>
      </c>
      <c r="AF7" s="291"/>
      <c r="AG7" s="292"/>
      <c r="AH7" s="293" t="str">
        <f>IF(入力シート!D40="","",入力シート!N40)</f>
        <v/>
      </c>
      <c r="AI7" s="280"/>
      <c r="AJ7" s="280"/>
      <c r="AK7" s="280"/>
      <c r="AL7" s="280"/>
      <c r="AM7" s="280"/>
      <c r="AN7" s="280"/>
      <c r="AO7" s="280" t="str">
        <f>IF(入力シート!D40="","",入力シート!S40)</f>
        <v/>
      </c>
      <c r="AP7" s="280"/>
      <c r="AQ7" s="280"/>
      <c r="AR7" s="280"/>
      <c r="AS7" s="280"/>
      <c r="AT7" s="280"/>
      <c r="AU7" s="281"/>
    </row>
    <row r="8" spans="1:47" ht="18.75" customHeight="1">
      <c r="B8" s="4"/>
      <c r="C8" s="325" t="str">
        <f>IF(入力シート!D41="","",入力シート!D41)</f>
        <v/>
      </c>
      <c r="D8" s="325"/>
      <c r="E8" s="325"/>
      <c r="F8" s="325"/>
      <c r="G8" s="325"/>
      <c r="H8" s="325"/>
      <c r="I8" s="325"/>
      <c r="J8" s="325"/>
      <c r="K8" s="326"/>
      <c r="L8" s="294" t="str">
        <f>IF(入力シート!D41="","",入力シート!AZ41)</f>
        <v/>
      </c>
      <c r="M8" s="295"/>
      <c r="N8" s="295"/>
      <c r="O8" s="296"/>
      <c r="P8" s="285" t="str">
        <f>IF(入力シート!D41="","",入力シート!AW41)</f>
        <v/>
      </c>
      <c r="Q8" s="286"/>
      <c r="R8" s="286"/>
      <c r="S8" s="286"/>
      <c r="T8" s="5" t="str">
        <f t="shared" ref="T8:T16" si="0">IF(P8="","","×")</f>
        <v/>
      </c>
      <c r="U8" s="286" t="str">
        <f>IF(入力シート!D41="","",入力シート!X41)</f>
        <v/>
      </c>
      <c r="V8" s="287"/>
      <c r="W8" s="285" t="str">
        <f t="shared" ref="W8:W16" si="1">IF(T8="","",L8)</f>
        <v/>
      </c>
      <c r="X8" s="286"/>
      <c r="Y8" s="286"/>
      <c r="Z8" s="287"/>
      <c r="AA8" s="288"/>
      <c r="AB8" s="289"/>
      <c r="AC8" s="323"/>
      <c r="AD8" s="324"/>
      <c r="AE8" s="290" t="str">
        <f>IF(入力シート!D41="","",入力シート!AT41)</f>
        <v/>
      </c>
      <c r="AF8" s="291"/>
      <c r="AG8" s="292"/>
      <c r="AH8" s="293" t="str">
        <f>IF(入力シート!D41="","",入力シート!N41)</f>
        <v/>
      </c>
      <c r="AI8" s="280"/>
      <c r="AJ8" s="280"/>
      <c r="AK8" s="280"/>
      <c r="AL8" s="280"/>
      <c r="AM8" s="280"/>
      <c r="AN8" s="280"/>
      <c r="AO8" s="280" t="str">
        <f>IF(入力シート!D41="","",入力シート!S41)</f>
        <v/>
      </c>
      <c r="AP8" s="280"/>
      <c r="AQ8" s="280"/>
      <c r="AR8" s="280"/>
      <c r="AS8" s="280"/>
      <c r="AT8" s="280"/>
      <c r="AU8" s="281"/>
    </row>
    <row r="9" spans="1:47" ht="18.75" customHeight="1">
      <c r="B9" s="4"/>
      <c r="C9" s="325" t="str">
        <f>IF(入力シート!D42="","",入力シート!D42)</f>
        <v/>
      </c>
      <c r="D9" s="325"/>
      <c r="E9" s="325"/>
      <c r="F9" s="325"/>
      <c r="G9" s="325"/>
      <c r="H9" s="325"/>
      <c r="I9" s="325"/>
      <c r="J9" s="325"/>
      <c r="K9" s="326"/>
      <c r="L9" s="294" t="str">
        <f>IF(入力シート!D42="","",入力シート!AZ42)</f>
        <v/>
      </c>
      <c r="M9" s="295"/>
      <c r="N9" s="295"/>
      <c r="O9" s="296"/>
      <c r="P9" s="285" t="str">
        <f>IF(入力シート!D42="","",入力シート!AW42)</f>
        <v/>
      </c>
      <c r="Q9" s="286"/>
      <c r="R9" s="286"/>
      <c r="S9" s="286"/>
      <c r="T9" s="5" t="str">
        <f t="shared" si="0"/>
        <v/>
      </c>
      <c r="U9" s="286" t="str">
        <f>IF(入力シート!D42="","",入力シート!X42)</f>
        <v/>
      </c>
      <c r="V9" s="287"/>
      <c r="W9" s="285" t="str">
        <f t="shared" si="1"/>
        <v/>
      </c>
      <c r="X9" s="286"/>
      <c r="Y9" s="286"/>
      <c r="Z9" s="287"/>
      <c r="AA9" s="288"/>
      <c r="AB9" s="289"/>
      <c r="AC9" s="323"/>
      <c r="AD9" s="324"/>
      <c r="AE9" s="290" t="str">
        <f>IF(入力シート!D42="","",入力シート!AT42)</f>
        <v/>
      </c>
      <c r="AF9" s="291"/>
      <c r="AG9" s="292"/>
      <c r="AH9" s="293" t="str">
        <f>IF(入力シート!D42="","",入力シート!N42)</f>
        <v/>
      </c>
      <c r="AI9" s="280"/>
      <c r="AJ9" s="280"/>
      <c r="AK9" s="280"/>
      <c r="AL9" s="280"/>
      <c r="AM9" s="280"/>
      <c r="AN9" s="280"/>
      <c r="AO9" s="280" t="str">
        <f>IF(入力シート!D42="","",入力シート!S42)</f>
        <v/>
      </c>
      <c r="AP9" s="280"/>
      <c r="AQ9" s="280"/>
      <c r="AR9" s="280"/>
      <c r="AS9" s="280"/>
      <c r="AT9" s="280"/>
      <c r="AU9" s="281"/>
    </row>
    <row r="10" spans="1:47" ht="18.75" customHeight="1">
      <c r="B10" s="4"/>
      <c r="C10" s="325" t="str">
        <f>IF(入力シート!D43="","",入力シート!D43)</f>
        <v/>
      </c>
      <c r="D10" s="325"/>
      <c r="E10" s="325"/>
      <c r="F10" s="325"/>
      <c r="G10" s="325"/>
      <c r="H10" s="325"/>
      <c r="I10" s="325"/>
      <c r="J10" s="325"/>
      <c r="K10" s="326"/>
      <c r="L10" s="294" t="str">
        <f>IF(入力シート!D43="","",入力シート!AZ43)</f>
        <v/>
      </c>
      <c r="M10" s="295"/>
      <c r="N10" s="295"/>
      <c r="O10" s="296"/>
      <c r="P10" s="285" t="str">
        <f>IF(入力シート!D43="","",入力シート!AW43)</f>
        <v/>
      </c>
      <c r="Q10" s="286"/>
      <c r="R10" s="286"/>
      <c r="S10" s="286"/>
      <c r="T10" s="5" t="str">
        <f t="shared" si="0"/>
        <v/>
      </c>
      <c r="U10" s="286" t="str">
        <f>IF(入力シート!D43="","",入力シート!X43)</f>
        <v/>
      </c>
      <c r="V10" s="287"/>
      <c r="W10" s="285" t="str">
        <f t="shared" si="1"/>
        <v/>
      </c>
      <c r="X10" s="286"/>
      <c r="Y10" s="286"/>
      <c r="Z10" s="287"/>
      <c r="AA10" s="288"/>
      <c r="AB10" s="289"/>
      <c r="AC10" s="323"/>
      <c r="AD10" s="324"/>
      <c r="AE10" s="290" t="str">
        <f>IF(入力シート!D43="","",入力シート!AT43)</f>
        <v/>
      </c>
      <c r="AF10" s="291"/>
      <c r="AG10" s="292"/>
      <c r="AH10" s="293" t="str">
        <f>IF(入力シート!D43="","",入力シート!N43)</f>
        <v/>
      </c>
      <c r="AI10" s="280"/>
      <c r="AJ10" s="280"/>
      <c r="AK10" s="280"/>
      <c r="AL10" s="280"/>
      <c r="AM10" s="280"/>
      <c r="AN10" s="280"/>
      <c r="AO10" s="280" t="str">
        <f>IF(入力シート!D43="","",入力シート!S43)</f>
        <v/>
      </c>
      <c r="AP10" s="280"/>
      <c r="AQ10" s="280"/>
      <c r="AR10" s="280"/>
      <c r="AS10" s="280"/>
      <c r="AT10" s="280"/>
      <c r="AU10" s="281"/>
    </row>
    <row r="11" spans="1:47" ht="18.75" customHeight="1">
      <c r="B11" s="4"/>
      <c r="C11" s="325" t="str">
        <f>IF(入力シート!D44="","",入力シート!D44)</f>
        <v/>
      </c>
      <c r="D11" s="325"/>
      <c r="E11" s="325"/>
      <c r="F11" s="325"/>
      <c r="G11" s="325"/>
      <c r="H11" s="325"/>
      <c r="I11" s="325"/>
      <c r="J11" s="325"/>
      <c r="K11" s="326"/>
      <c r="L11" s="294" t="str">
        <f>IF(入力シート!D44="","",入力シート!AZ44)</f>
        <v/>
      </c>
      <c r="M11" s="295"/>
      <c r="N11" s="295"/>
      <c r="O11" s="296"/>
      <c r="P11" s="285" t="str">
        <f>IF(入力シート!D44="","",入力シート!AW44)</f>
        <v/>
      </c>
      <c r="Q11" s="286"/>
      <c r="R11" s="286"/>
      <c r="S11" s="286"/>
      <c r="T11" s="5" t="str">
        <f t="shared" si="0"/>
        <v/>
      </c>
      <c r="U11" s="286" t="str">
        <f>IF(入力シート!D44="","",入力シート!X44)</f>
        <v/>
      </c>
      <c r="V11" s="287"/>
      <c r="W11" s="285" t="str">
        <f t="shared" si="1"/>
        <v/>
      </c>
      <c r="X11" s="286"/>
      <c r="Y11" s="286"/>
      <c r="Z11" s="287"/>
      <c r="AA11" s="288"/>
      <c r="AB11" s="289"/>
      <c r="AC11" s="323"/>
      <c r="AD11" s="324"/>
      <c r="AE11" s="290" t="str">
        <f>IF(入力シート!D44="","",入力シート!AT44)</f>
        <v/>
      </c>
      <c r="AF11" s="291"/>
      <c r="AG11" s="292"/>
      <c r="AH11" s="293" t="str">
        <f>IF(入力シート!D44="","",入力シート!N44)</f>
        <v/>
      </c>
      <c r="AI11" s="280"/>
      <c r="AJ11" s="280"/>
      <c r="AK11" s="280"/>
      <c r="AL11" s="280"/>
      <c r="AM11" s="280"/>
      <c r="AN11" s="280"/>
      <c r="AO11" s="280" t="str">
        <f>IF(入力シート!D44="","",入力シート!S44)</f>
        <v/>
      </c>
      <c r="AP11" s="280"/>
      <c r="AQ11" s="280"/>
      <c r="AR11" s="280"/>
      <c r="AS11" s="280"/>
      <c r="AT11" s="280"/>
      <c r="AU11" s="281"/>
    </row>
    <row r="12" spans="1:47" ht="18.75" customHeight="1">
      <c r="B12" s="4"/>
      <c r="C12" s="325" t="str">
        <f>IF(入力シート!D45="","",入力シート!D45)</f>
        <v/>
      </c>
      <c r="D12" s="325"/>
      <c r="E12" s="325"/>
      <c r="F12" s="325"/>
      <c r="G12" s="325"/>
      <c r="H12" s="325"/>
      <c r="I12" s="325"/>
      <c r="J12" s="325"/>
      <c r="K12" s="326"/>
      <c r="L12" s="294" t="str">
        <f>IF(入力シート!D45="","",入力シート!AZ45)</f>
        <v/>
      </c>
      <c r="M12" s="295"/>
      <c r="N12" s="295"/>
      <c r="O12" s="296"/>
      <c r="P12" s="285" t="str">
        <f>IF(入力シート!D45="","",入力シート!AW45)</f>
        <v/>
      </c>
      <c r="Q12" s="286"/>
      <c r="R12" s="286"/>
      <c r="S12" s="286"/>
      <c r="T12" s="5" t="str">
        <f t="shared" si="0"/>
        <v/>
      </c>
      <c r="U12" s="286" t="str">
        <f>IF(入力シート!D45="","",入力シート!X45)</f>
        <v/>
      </c>
      <c r="V12" s="287"/>
      <c r="W12" s="285" t="str">
        <f t="shared" si="1"/>
        <v/>
      </c>
      <c r="X12" s="286"/>
      <c r="Y12" s="286"/>
      <c r="Z12" s="287"/>
      <c r="AA12" s="288"/>
      <c r="AB12" s="289"/>
      <c r="AC12" s="323"/>
      <c r="AD12" s="324"/>
      <c r="AE12" s="290" t="str">
        <f>IF(入力シート!D45="","",入力シート!AT45)</f>
        <v/>
      </c>
      <c r="AF12" s="291"/>
      <c r="AG12" s="292"/>
      <c r="AH12" s="293" t="str">
        <f>IF(入力シート!D45="","",入力シート!N45)</f>
        <v/>
      </c>
      <c r="AI12" s="280"/>
      <c r="AJ12" s="280"/>
      <c r="AK12" s="280"/>
      <c r="AL12" s="280"/>
      <c r="AM12" s="280"/>
      <c r="AN12" s="280"/>
      <c r="AO12" s="280" t="str">
        <f>IF(入力シート!D45="","",入力シート!S45)</f>
        <v/>
      </c>
      <c r="AP12" s="280"/>
      <c r="AQ12" s="280"/>
      <c r="AR12" s="280"/>
      <c r="AS12" s="280"/>
      <c r="AT12" s="280"/>
      <c r="AU12" s="281"/>
    </row>
    <row r="13" spans="1:47" ht="18.75" customHeight="1">
      <c r="B13" s="4"/>
      <c r="C13" s="325" t="str">
        <f>IF(入力シート!D46="","",入力シート!D46)</f>
        <v/>
      </c>
      <c r="D13" s="325"/>
      <c r="E13" s="325"/>
      <c r="F13" s="325"/>
      <c r="G13" s="325"/>
      <c r="H13" s="325"/>
      <c r="I13" s="325"/>
      <c r="J13" s="325"/>
      <c r="K13" s="326"/>
      <c r="L13" s="294" t="str">
        <f>IF(入力シート!D46="","",入力シート!AZ46)</f>
        <v/>
      </c>
      <c r="M13" s="295"/>
      <c r="N13" s="295"/>
      <c r="O13" s="296"/>
      <c r="P13" s="285" t="str">
        <f>IF(入力シート!D46="","",入力シート!AW46)</f>
        <v/>
      </c>
      <c r="Q13" s="286"/>
      <c r="R13" s="286"/>
      <c r="S13" s="286"/>
      <c r="T13" s="5" t="str">
        <f t="shared" si="0"/>
        <v/>
      </c>
      <c r="U13" s="286" t="str">
        <f>IF(入力シート!D46="","",入力シート!X46)</f>
        <v/>
      </c>
      <c r="V13" s="287"/>
      <c r="W13" s="285" t="str">
        <f t="shared" si="1"/>
        <v/>
      </c>
      <c r="X13" s="286"/>
      <c r="Y13" s="286"/>
      <c r="Z13" s="287"/>
      <c r="AA13" s="288"/>
      <c r="AB13" s="289"/>
      <c r="AC13" s="323"/>
      <c r="AD13" s="324"/>
      <c r="AE13" s="290" t="str">
        <f>IF(入力シート!D46="","",入力シート!AT46)</f>
        <v/>
      </c>
      <c r="AF13" s="291"/>
      <c r="AG13" s="292"/>
      <c r="AH13" s="293" t="str">
        <f>IF(入力シート!D46="","",入力シート!N46)</f>
        <v/>
      </c>
      <c r="AI13" s="280"/>
      <c r="AJ13" s="280"/>
      <c r="AK13" s="280"/>
      <c r="AL13" s="280"/>
      <c r="AM13" s="280"/>
      <c r="AN13" s="280"/>
      <c r="AO13" s="280" t="str">
        <f>IF(入力シート!D46="","",入力シート!S46)</f>
        <v/>
      </c>
      <c r="AP13" s="280"/>
      <c r="AQ13" s="280"/>
      <c r="AR13" s="280"/>
      <c r="AS13" s="280"/>
      <c r="AT13" s="280"/>
      <c r="AU13" s="281"/>
    </row>
    <row r="14" spans="1:47" ht="18.75" customHeight="1">
      <c r="B14" s="4"/>
      <c r="C14" s="325" t="str">
        <f>IF(入力シート!D47="","",入力シート!D47)</f>
        <v/>
      </c>
      <c r="D14" s="325"/>
      <c r="E14" s="325"/>
      <c r="F14" s="325"/>
      <c r="G14" s="325"/>
      <c r="H14" s="325"/>
      <c r="I14" s="325"/>
      <c r="J14" s="325"/>
      <c r="K14" s="326"/>
      <c r="L14" s="294" t="str">
        <f>IF(入力シート!D47="","",入力シート!AZ47)</f>
        <v/>
      </c>
      <c r="M14" s="295"/>
      <c r="N14" s="295"/>
      <c r="O14" s="296"/>
      <c r="P14" s="285" t="str">
        <f>IF(入力シート!D47="","",入力シート!AW47)</f>
        <v/>
      </c>
      <c r="Q14" s="286"/>
      <c r="R14" s="286"/>
      <c r="S14" s="286"/>
      <c r="T14" s="5" t="str">
        <f t="shared" si="0"/>
        <v/>
      </c>
      <c r="U14" s="286" t="str">
        <f>IF(入力シート!D47="","",入力シート!X47)</f>
        <v/>
      </c>
      <c r="V14" s="287"/>
      <c r="W14" s="285" t="str">
        <f t="shared" si="1"/>
        <v/>
      </c>
      <c r="X14" s="286"/>
      <c r="Y14" s="286"/>
      <c r="Z14" s="287"/>
      <c r="AA14" s="288"/>
      <c r="AB14" s="289"/>
      <c r="AC14" s="323"/>
      <c r="AD14" s="324"/>
      <c r="AE14" s="290" t="str">
        <f>IF(入力シート!D47="","",入力シート!AT47)</f>
        <v/>
      </c>
      <c r="AF14" s="291"/>
      <c r="AG14" s="292"/>
      <c r="AH14" s="293" t="str">
        <f>IF(入力シート!D47="","",入力シート!N47)</f>
        <v/>
      </c>
      <c r="AI14" s="280"/>
      <c r="AJ14" s="280"/>
      <c r="AK14" s="280"/>
      <c r="AL14" s="280"/>
      <c r="AM14" s="280"/>
      <c r="AN14" s="280"/>
      <c r="AO14" s="280" t="str">
        <f>IF(入力シート!D47="","",入力シート!S47)</f>
        <v/>
      </c>
      <c r="AP14" s="280"/>
      <c r="AQ14" s="280"/>
      <c r="AR14" s="280"/>
      <c r="AS14" s="280"/>
      <c r="AT14" s="280"/>
      <c r="AU14" s="281"/>
    </row>
    <row r="15" spans="1:47" ht="18.75" customHeight="1">
      <c r="B15" s="4"/>
      <c r="C15" s="325" t="str">
        <f>IF(入力シート!D48="","",入力シート!D48)</f>
        <v/>
      </c>
      <c r="D15" s="325"/>
      <c r="E15" s="325"/>
      <c r="F15" s="325"/>
      <c r="G15" s="325"/>
      <c r="H15" s="325"/>
      <c r="I15" s="325"/>
      <c r="J15" s="325"/>
      <c r="K15" s="326"/>
      <c r="L15" s="294" t="str">
        <f>IF(入力シート!D48="","",入力シート!AZ48)</f>
        <v/>
      </c>
      <c r="M15" s="295"/>
      <c r="N15" s="295"/>
      <c r="O15" s="296"/>
      <c r="P15" s="285" t="str">
        <f>IF(入力シート!D48="","",入力シート!AW48)</f>
        <v/>
      </c>
      <c r="Q15" s="286"/>
      <c r="R15" s="286"/>
      <c r="S15" s="286"/>
      <c r="T15" s="5" t="str">
        <f t="shared" si="0"/>
        <v/>
      </c>
      <c r="U15" s="286" t="str">
        <f>IF(入力シート!D48="","",入力シート!X48)</f>
        <v/>
      </c>
      <c r="V15" s="287"/>
      <c r="W15" s="285" t="str">
        <f t="shared" si="1"/>
        <v/>
      </c>
      <c r="X15" s="286"/>
      <c r="Y15" s="286"/>
      <c r="Z15" s="287"/>
      <c r="AA15" s="288"/>
      <c r="AB15" s="289"/>
      <c r="AC15" s="323"/>
      <c r="AD15" s="324"/>
      <c r="AE15" s="290" t="str">
        <f>IF(入力シート!D48="","",入力シート!AT48)</f>
        <v/>
      </c>
      <c r="AF15" s="291"/>
      <c r="AG15" s="292"/>
      <c r="AH15" s="293" t="str">
        <f>IF(入力シート!D48="","",入力シート!N48)</f>
        <v/>
      </c>
      <c r="AI15" s="280"/>
      <c r="AJ15" s="280"/>
      <c r="AK15" s="280"/>
      <c r="AL15" s="280"/>
      <c r="AM15" s="280"/>
      <c r="AN15" s="280"/>
      <c r="AO15" s="280" t="str">
        <f>IF(入力シート!D48="","",入力シート!S48)</f>
        <v/>
      </c>
      <c r="AP15" s="280"/>
      <c r="AQ15" s="280"/>
      <c r="AR15" s="280"/>
      <c r="AS15" s="280"/>
      <c r="AT15" s="280"/>
      <c r="AU15" s="281"/>
    </row>
    <row r="16" spans="1:47" ht="18.75" customHeight="1">
      <c r="B16" s="4"/>
      <c r="C16" s="325" t="str">
        <f>IF(入力シート!D49="","",入力シート!D49)</f>
        <v/>
      </c>
      <c r="D16" s="325"/>
      <c r="E16" s="325"/>
      <c r="F16" s="325"/>
      <c r="G16" s="325"/>
      <c r="H16" s="325"/>
      <c r="I16" s="325"/>
      <c r="J16" s="325"/>
      <c r="K16" s="326"/>
      <c r="L16" s="294" t="str">
        <f>IF(入力シート!D49="","",入力シート!AZ49)</f>
        <v/>
      </c>
      <c r="M16" s="295"/>
      <c r="N16" s="295"/>
      <c r="O16" s="296"/>
      <c r="P16" s="285" t="str">
        <f>IF(入力シート!D49="","",入力シート!AW49)</f>
        <v/>
      </c>
      <c r="Q16" s="286"/>
      <c r="R16" s="286"/>
      <c r="S16" s="286"/>
      <c r="T16" s="5" t="str">
        <f t="shared" si="0"/>
        <v/>
      </c>
      <c r="U16" s="286" t="str">
        <f>IF(入力シート!D49="","",入力シート!X49)</f>
        <v/>
      </c>
      <c r="V16" s="287"/>
      <c r="W16" s="285" t="str">
        <f t="shared" si="1"/>
        <v/>
      </c>
      <c r="X16" s="286"/>
      <c r="Y16" s="286"/>
      <c r="Z16" s="287"/>
      <c r="AA16" s="288"/>
      <c r="AB16" s="289"/>
      <c r="AC16" s="323"/>
      <c r="AD16" s="324"/>
      <c r="AE16" s="297" t="str">
        <f>IF(入力シート!D49="","",入力シート!AT49)</f>
        <v/>
      </c>
      <c r="AF16" s="298"/>
      <c r="AG16" s="299"/>
      <c r="AH16" s="293" t="str">
        <f>IF(入力シート!D49="","",入力シート!N49)</f>
        <v/>
      </c>
      <c r="AI16" s="280"/>
      <c r="AJ16" s="280"/>
      <c r="AK16" s="280"/>
      <c r="AL16" s="280"/>
      <c r="AM16" s="280"/>
      <c r="AN16" s="280"/>
      <c r="AO16" s="280" t="str">
        <f>IF(入力シート!D49="","",入力シート!S49)</f>
        <v/>
      </c>
      <c r="AP16" s="280"/>
      <c r="AQ16" s="280"/>
      <c r="AR16" s="280"/>
      <c r="AS16" s="280"/>
      <c r="AT16" s="280"/>
      <c r="AU16" s="281"/>
    </row>
    <row r="17" spans="1:47" ht="18.75" customHeight="1">
      <c r="B17" s="307" t="s">
        <v>175</v>
      </c>
      <c r="C17" s="308"/>
      <c r="D17" s="308"/>
      <c r="E17" s="308"/>
      <c r="F17" s="308"/>
      <c r="G17" s="308"/>
      <c r="H17" s="308"/>
      <c r="I17" s="308"/>
      <c r="J17" s="308"/>
      <c r="K17" s="309"/>
      <c r="L17" s="310"/>
      <c r="M17" s="311"/>
      <c r="N17" s="311"/>
      <c r="O17" s="312"/>
      <c r="P17" s="313"/>
      <c r="Q17" s="314"/>
      <c r="R17" s="314"/>
      <c r="S17" s="314"/>
      <c r="T17" s="3"/>
      <c r="U17" s="304"/>
      <c r="V17" s="315"/>
      <c r="W17" s="316">
        <f>SUM(W18:Z27)</f>
        <v>0</v>
      </c>
      <c r="X17" s="317"/>
      <c r="Y17" s="317"/>
      <c r="Z17" s="318"/>
      <c r="AA17" s="319"/>
      <c r="AB17" s="320"/>
      <c r="AC17" s="321"/>
      <c r="AD17" s="322"/>
      <c r="AE17" s="478"/>
      <c r="AF17" s="479"/>
      <c r="AG17" s="480"/>
      <c r="AH17" s="327" t="s">
        <v>176</v>
      </c>
      <c r="AI17" s="328"/>
      <c r="AJ17" s="328"/>
      <c r="AK17" s="328"/>
      <c r="AL17" s="328"/>
      <c r="AM17" s="328"/>
      <c r="AN17" s="329"/>
      <c r="AO17" s="330"/>
      <c r="AP17" s="331"/>
      <c r="AQ17" s="331"/>
      <c r="AR17" s="331"/>
      <c r="AS17" s="331"/>
      <c r="AT17" s="331"/>
      <c r="AU17" s="332"/>
    </row>
    <row r="18" spans="1:47" ht="18.75" customHeight="1">
      <c r="B18" s="4"/>
      <c r="C18" s="325" t="str">
        <f>IF(入力シート!D53="","",入力シート!D53)</f>
        <v/>
      </c>
      <c r="D18" s="325"/>
      <c r="E18" s="325"/>
      <c r="F18" s="325"/>
      <c r="G18" s="325"/>
      <c r="H18" s="325"/>
      <c r="I18" s="325"/>
      <c r="J18" s="325"/>
      <c r="K18" s="326"/>
      <c r="L18" s="294" t="str">
        <f>IF(入力シート!D53="","",入力シート!U53)</f>
        <v/>
      </c>
      <c r="M18" s="295"/>
      <c r="N18" s="295"/>
      <c r="O18" s="296"/>
      <c r="P18" s="285" t="str">
        <f>IF(入力シート!D53="","",入力シート!U53)</f>
        <v/>
      </c>
      <c r="Q18" s="286"/>
      <c r="R18" s="286"/>
      <c r="S18" s="286"/>
      <c r="T18" s="5" t="str">
        <f>IF(P18="","","×")</f>
        <v/>
      </c>
      <c r="U18" s="286" t="str">
        <f>IF(L18="","","一式")</f>
        <v/>
      </c>
      <c r="V18" s="287"/>
      <c r="W18" s="285" t="str">
        <f>IF(T18="","",L18)</f>
        <v/>
      </c>
      <c r="X18" s="286"/>
      <c r="Y18" s="286"/>
      <c r="Z18" s="287"/>
      <c r="AA18" s="288"/>
      <c r="AB18" s="289"/>
      <c r="AC18" s="323"/>
      <c r="AD18" s="324"/>
      <c r="AE18" s="290" t="str">
        <f>IF(入力シート!D53="","",入力シート!M53)</f>
        <v/>
      </c>
      <c r="AF18" s="291"/>
      <c r="AG18" s="292"/>
      <c r="AH18" s="293" t="str">
        <f>IF(入力シート!D53="","",入力シート!Z53)</f>
        <v/>
      </c>
      <c r="AI18" s="280"/>
      <c r="AJ18" s="280"/>
      <c r="AK18" s="280"/>
      <c r="AL18" s="280"/>
      <c r="AM18" s="280"/>
      <c r="AN18" s="280"/>
      <c r="AO18" s="333"/>
      <c r="AP18" s="334"/>
      <c r="AQ18" s="334"/>
      <c r="AR18" s="334"/>
      <c r="AS18" s="334"/>
      <c r="AT18" s="334"/>
      <c r="AU18" s="335"/>
    </row>
    <row r="19" spans="1:47" ht="18.75" customHeight="1">
      <c r="B19" s="4"/>
      <c r="C19" s="325" t="str">
        <f>IF(入力シート!D54="","",入力シート!D54)</f>
        <v/>
      </c>
      <c r="D19" s="325"/>
      <c r="E19" s="325"/>
      <c r="F19" s="325"/>
      <c r="G19" s="325"/>
      <c r="H19" s="325"/>
      <c r="I19" s="325"/>
      <c r="J19" s="325"/>
      <c r="K19" s="326"/>
      <c r="L19" s="294" t="str">
        <f>IF(入力シート!D54="","",入力シート!U54)</f>
        <v/>
      </c>
      <c r="M19" s="295"/>
      <c r="N19" s="295"/>
      <c r="O19" s="296"/>
      <c r="P19" s="285" t="str">
        <f>IF(入力シート!D54="","",入力シート!U54)</f>
        <v/>
      </c>
      <c r="Q19" s="286"/>
      <c r="R19" s="286"/>
      <c r="S19" s="286"/>
      <c r="T19" s="5" t="str">
        <f t="shared" ref="T19:T27" si="2">IF(P19="","","×")</f>
        <v/>
      </c>
      <c r="U19" s="286" t="str">
        <f t="shared" ref="U19:U27" si="3">IF(L19="","","一式")</f>
        <v/>
      </c>
      <c r="V19" s="287"/>
      <c r="W19" s="285" t="str">
        <f t="shared" ref="W19:W27" si="4">IF(T19="","",L19)</f>
        <v/>
      </c>
      <c r="X19" s="286"/>
      <c r="Y19" s="286"/>
      <c r="Z19" s="287"/>
      <c r="AA19" s="288"/>
      <c r="AB19" s="289"/>
      <c r="AC19" s="323"/>
      <c r="AD19" s="324"/>
      <c r="AE19" s="290" t="str">
        <f>IF(入力シート!D54="","",入力シート!M54)</f>
        <v/>
      </c>
      <c r="AF19" s="291"/>
      <c r="AG19" s="292"/>
      <c r="AH19" s="293" t="str">
        <f>IF(入力シート!D54="","",入力シート!Z54)</f>
        <v/>
      </c>
      <c r="AI19" s="280"/>
      <c r="AJ19" s="280"/>
      <c r="AK19" s="280"/>
      <c r="AL19" s="280"/>
      <c r="AM19" s="280"/>
      <c r="AN19" s="280"/>
      <c r="AO19" s="333"/>
      <c r="AP19" s="334"/>
      <c r="AQ19" s="334"/>
      <c r="AR19" s="334"/>
      <c r="AS19" s="334"/>
      <c r="AT19" s="334"/>
      <c r="AU19" s="335"/>
    </row>
    <row r="20" spans="1:47" ht="18.75" customHeight="1">
      <c r="B20" s="4"/>
      <c r="C20" s="325" t="str">
        <f>IF(入力シート!D55="","",入力シート!D55)</f>
        <v/>
      </c>
      <c r="D20" s="325"/>
      <c r="E20" s="325"/>
      <c r="F20" s="325"/>
      <c r="G20" s="325"/>
      <c r="H20" s="325"/>
      <c r="I20" s="325"/>
      <c r="J20" s="325"/>
      <c r="K20" s="326"/>
      <c r="L20" s="294" t="str">
        <f>IF(入力シート!D55="","",入力シート!U55)</f>
        <v/>
      </c>
      <c r="M20" s="295"/>
      <c r="N20" s="295"/>
      <c r="O20" s="296"/>
      <c r="P20" s="285" t="str">
        <f>IF(入力シート!D55="","",入力シート!U55)</f>
        <v/>
      </c>
      <c r="Q20" s="286"/>
      <c r="R20" s="286"/>
      <c r="S20" s="286"/>
      <c r="T20" s="5" t="str">
        <f t="shared" si="2"/>
        <v/>
      </c>
      <c r="U20" s="286" t="str">
        <f t="shared" si="3"/>
        <v/>
      </c>
      <c r="V20" s="287"/>
      <c r="W20" s="285" t="str">
        <f t="shared" si="4"/>
        <v/>
      </c>
      <c r="X20" s="286"/>
      <c r="Y20" s="286"/>
      <c r="Z20" s="287"/>
      <c r="AA20" s="288"/>
      <c r="AB20" s="289"/>
      <c r="AC20" s="323"/>
      <c r="AD20" s="324"/>
      <c r="AE20" s="290" t="str">
        <f>IF(入力シート!D55="","",入力シート!M55)</f>
        <v/>
      </c>
      <c r="AF20" s="291"/>
      <c r="AG20" s="292"/>
      <c r="AH20" s="293" t="str">
        <f>IF(入力シート!D55="","",入力シート!Z55)</f>
        <v/>
      </c>
      <c r="AI20" s="280"/>
      <c r="AJ20" s="280"/>
      <c r="AK20" s="280"/>
      <c r="AL20" s="280"/>
      <c r="AM20" s="280"/>
      <c r="AN20" s="280"/>
      <c r="AO20" s="333"/>
      <c r="AP20" s="334"/>
      <c r="AQ20" s="334"/>
      <c r="AR20" s="334"/>
      <c r="AS20" s="334"/>
      <c r="AT20" s="334"/>
      <c r="AU20" s="335"/>
    </row>
    <row r="21" spans="1:47" ht="18.75" customHeight="1">
      <c r="B21" s="4"/>
      <c r="C21" s="325" t="str">
        <f>IF(入力シート!D56="","",入力シート!D56)</f>
        <v/>
      </c>
      <c r="D21" s="325"/>
      <c r="E21" s="325"/>
      <c r="F21" s="325"/>
      <c r="G21" s="325"/>
      <c r="H21" s="325"/>
      <c r="I21" s="325"/>
      <c r="J21" s="325"/>
      <c r="K21" s="326"/>
      <c r="L21" s="294" t="str">
        <f>IF(入力シート!D56="","",入力シート!U56)</f>
        <v/>
      </c>
      <c r="M21" s="295"/>
      <c r="N21" s="295"/>
      <c r="O21" s="296"/>
      <c r="P21" s="285" t="str">
        <f>IF(入力シート!D56="","",入力シート!U56)</f>
        <v/>
      </c>
      <c r="Q21" s="286"/>
      <c r="R21" s="286"/>
      <c r="S21" s="286"/>
      <c r="T21" s="5" t="str">
        <f t="shared" si="2"/>
        <v/>
      </c>
      <c r="U21" s="286" t="str">
        <f t="shared" si="3"/>
        <v/>
      </c>
      <c r="V21" s="287"/>
      <c r="W21" s="285" t="str">
        <f t="shared" si="4"/>
        <v/>
      </c>
      <c r="X21" s="286"/>
      <c r="Y21" s="286"/>
      <c r="Z21" s="287"/>
      <c r="AA21" s="288"/>
      <c r="AB21" s="289"/>
      <c r="AC21" s="323"/>
      <c r="AD21" s="324"/>
      <c r="AE21" s="290" t="str">
        <f>IF(入力シート!D56="","",入力シート!M56)</f>
        <v/>
      </c>
      <c r="AF21" s="291"/>
      <c r="AG21" s="292"/>
      <c r="AH21" s="293" t="str">
        <f>IF(入力シート!D56="","",入力シート!Z56)</f>
        <v/>
      </c>
      <c r="AI21" s="280"/>
      <c r="AJ21" s="280"/>
      <c r="AK21" s="280"/>
      <c r="AL21" s="280"/>
      <c r="AM21" s="280"/>
      <c r="AN21" s="280"/>
      <c r="AO21" s="333"/>
      <c r="AP21" s="334"/>
      <c r="AQ21" s="334"/>
      <c r="AR21" s="334"/>
      <c r="AS21" s="334"/>
      <c r="AT21" s="334"/>
      <c r="AU21" s="335"/>
    </row>
    <row r="22" spans="1:47" ht="18.75" customHeight="1">
      <c r="B22" s="4"/>
      <c r="C22" s="325" t="str">
        <f>IF(入力シート!D57="","",入力シート!D57)</f>
        <v/>
      </c>
      <c r="D22" s="325"/>
      <c r="E22" s="325"/>
      <c r="F22" s="325"/>
      <c r="G22" s="325"/>
      <c r="H22" s="325"/>
      <c r="I22" s="325"/>
      <c r="J22" s="325"/>
      <c r="K22" s="326"/>
      <c r="L22" s="294" t="str">
        <f>IF(入力シート!D57="","",入力シート!U57)</f>
        <v/>
      </c>
      <c r="M22" s="295"/>
      <c r="N22" s="295"/>
      <c r="O22" s="296"/>
      <c r="P22" s="285" t="str">
        <f>IF(入力シート!D57="","",入力シート!U57)</f>
        <v/>
      </c>
      <c r="Q22" s="286"/>
      <c r="R22" s="286"/>
      <c r="S22" s="286"/>
      <c r="T22" s="5" t="str">
        <f t="shared" si="2"/>
        <v/>
      </c>
      <c r="U22" s="286" t="str">
        <f t="shared" si="3"/>
        <v/>
      </c>
      <c r="V22" s="287"/>
      <c r="W22" s="285" t="str">
        <f t="shared" si="4"/>
        <v/>
      </c>
      <c r="X22" s="286"/>
      <c r="Y22" s="286"/>
      <c r="Z22" s="287"/>
      <c r="AA22" s="288"/>
      <c r="AB22" s="289"/>
      <c r="AC22" s="323"/>
      <c r="AD22" s="324"/>
      <c r="AE22" s="290" t="str">
        <f>IF(入力シート!D57="","",入力シート!M57)</f>
        <v/>
      </c>
      <c r="AF22" s="291"/>
      <c r="AG22" s="292"/>
      <c r="AH22" s="293" t="str">
        <f>IF(入力シート!D57="","",入力シート!Z57)</f>
        <v/>
      </c>
      <c r="AI22" s="280"/>
      <c r="AJ22" s="280"/>
      <c r="AK22" s="280"/>
      <c r="AL22" s="280"/>
      <c r="AM22" s="280"/>
      <c r="AN22" s="280"/>
      <c r="AO22" s="333"/>
      <c r="AP22" s="334"/>
      <c r="AQ22" s="334"/>
      <c r="AR22" s="334"/>
      <c r="AS22" s="334"/>
      <c r="AT22" s="334"/>
      <c r="AU22" s="335"/>
    </row>
    <row r="23" spans="1:47" ht="18.75" customHeight="1">
      <c r="B23" s="4"/>
      <c r="C23" s="325" t="str">
        <f>IF(入力シート!D58="","",入力シート!D58)</f>
        <v/>
      </c>
      <c r="D23" s="325"/>
      <c r="E23" s="325"/>
      <c r="F23" s="325"/>
      <c r="G23" s="325"/>
      <c r="H23" s="325"/>
      <c r="I23" s="325"/>
      <c r="J23" s="325"/>
      <c r="K23" s="326"/>
      <c r="L23" s="294" t="str">
        <f>IF(入力シート!D58="","",入力シート!U58)</f>
        <v/>
      </c>
      <c r="M23" s="295"/>
      <c r="N23" s="295"/>
      <c r="O23" s="296"/>
      <c r="P23" s="285" t="str">
        <f>IF(入力シート!D58="","",入力シート!U58)</f>
        <v/>
      </c>
      <c r="Q23" s="286"/>
      <c r="R23" s="286"/>
      <c r="S23" s="286"/>
      <c r="T23" s="5" t="str">
        <f t="shared" si="2"/>
        <v/>
      </c>
      <c r="U23" s="286" t="str">
        <f t="shared" si="3"/>
        <v/>
      </c>
      <c r="V23" s="287"/>
      <c r="W23" s="285" t="str">
        <f t="shared" si="4"/>
        <v/>
      </c>
      <c r="X23" s="286"/>
      <c r="Y23" s="286"/>
      <c r="Z23" s="287"/>
      <c r="AA23" s="288"/>
      <c r="AB23" s="289"/>
      <c r="AC23" s="323"/>
      <c r="AD23" s="324"/>
      <c r="AE23" s="290" t="str">
        <f>IF(入力シート!D58="","",入力シート!M58)</f>
        <v/>
      </c>
      <c r="AF23" s="291"/>
      <c r="AG23" s="292"/>
      <c r="AH23" s="293" t="str">
        <f>IF(入力シート!D58="","",入力シート!Z58)</f>
        <v/>
      </c>
      <c r="AI23" s="280"/>
      <c r="AJ23" s="280"/>
      <c r="AK23" s="280"/>
      <c r="AL23" s="280"/>
      <c r="AM23" s="280"/>
      <c r="AN23" s="280"/>
      <c r="AO23" s="333"/>
      <c r="AP23" s="334"/>
      <c r="AQ23" s="334"/>
      <c r="AR23" s="334"/>
      <c r="AS23" s="334"/>
      <c r="AT23" s="334"/>
      <c r="AU23" s="335"/>
    </row>
    <row r="24" spans="1:47" ht="18.75" customHeight="1">
      <c r="B24" s="4"/>
      <c r="C24" s="325" t="str">
        <f>IF(入力シート!D59="","",入力シート!D59)</f>
        <v/>
      </c>
      <c r="D24" s="325"/>
      <c r="E24" s="325"/>
      <c r="F24" s="325"/>
      <c r="G24" s="325"/>
      <c r="H24" s="325"/>
      <c r="I24" s="325"/>
      <c r="J24" s="325"/>
      <c r="K24" s="326"/>
      <c r="L24" s="294" t="str">
        <f>IF(入力シート!D59="","",入力シート!U59)</f>
        <v/>
      </c>
      <c r="M24" s="295"/>
      <c r="N24" s="295"/>
      <c r="O24" s="296"/>
      <c r="P24" s="285" t="str">
        <f>IF(入力シート!D59="","",入力シート!U59)</f>
        <v/>
      </c>
      <c r="Q24" s="286"/>
      <c r="R24" s="286"/>
      <c r="S24" s="286"/>
      <c r="T24" s="5" t="str">
        <f t="shared" si="2"/>
        <v/>
      </c>
      <c r="U24" s="286" t="str">
        <f t="shared" si="3"/>
        <v/>
      </c>
      <c r="V24" s="287"/>
      <c r="W24" s="285" t="str">
        <f t="shared" si="4"/>
        <v/>
      </c>
      <c r="X24" s="286"/>
      <c r="Y24" s="286"/>
      <c r="Z24" s="287"/>
      <c r="AA24" s="288"/>
      <c r="AB24" s="289"/>
      <c r="AC24" s="323"/>
      <c r="AD24" s="324"/>
      <c r="AE24" s="290" t="str">
        <f>IF(入力シート!D59="","",入力シート!M59)</f>
        <v/>
      </c>
      <c r="AF24" s="291"/>
      <c r="AG24" s="292"/>
      <c r="AH24" s="293" t="str">
        <f>IF(入力シート!D59="","",入力シート!Z59)</f>
        <v/>
      </c>
      <c r="AI24" s="280"/>
      <c r="AJ24" s="280"/>
      <c r="AK24" s="280"/>
      <c r="AL24" s="280"/>
      <c r="AM24" s="280"/>
      <c r="AN24" s="280"/>
      <c r="AO24" s="333"/>
      <c r="AP24" s="334"/>
      <c r="AQ24" s="334"/>
      <c r="AR24" s="334"/>
      <c r="AS24" s="334"/>
      <c r="AT24" s="334"/>
      <c r="AU24" s="335"/>
    </row>
    <row r="25" spans="1:47" ht="18.75" customHeight="1">
      <c r="B25" s="4"/>
      <c r="C25" s="325" t="str">
        <f>IF(入力シート!D60="","",入力シート!D60)</f>
        <v/>
      </c>
      <c r="D25" s="325"/>
      <c r="E25" s="325"/>
      <c r="F25" s="325"/>
      <c r="G25" s="325"/>
      <c r="H25" s="325"/>
      <c r="I25" s="325"/>
      <c r="J25" s="325"/>
      <c r="K25" s="326"/>
      <c r="L25" s="294" t="str">
        <f>IF(入力シート!D60="","",入力シート!U60)</f>
        <v/>
      </c>
      <c r="M25" s="295"/>
      <c r="N25" s="295"/>
      <c r="O25" s="296"/>
      <c r="P25" s="285" t="str">
        <f>IF(入力シート!D60="","",入力シート!U60)</f>
        <v/>
      </c>
      <c r="Q25" s="286"/>
      <c r="R25" s="286"/>
      <c r="S25" s="286"/>
      <c r="T25" s="5" t="str">
        <f t="shared" si="2"/>
        <v/>
      </c>
      <c r="U25" s="286" t="str">
        <f t="shared" si="3"/>
        <v/>
      </c>
      <c r="V25" s="287"/>
      <c r="W25" s="285" t="str">
        <f t="shared" si="4"/>
        <v/>
      </c>
      <c r="X25" s="286"/>
      <c r="Y25" s="286"/>
      <c r="Z25" s="287"/>
      <c r="AA25" s="288"/>
      <c r="AB25" s="289"/>
      <c r="AC25" s="323"/>
      <c r="AD25" s="324"/>
      <c r="AE25" s="290" t="str">
        <f>IF(入力シート!D60="","",入力シート!M60)</f>
        <v/>
      </c>
      <c r="AF25" s="291"/>
      <c r="AG25" s="292"/>
      <c r="AH25" s="293" t="str">
        <f>IF(入力シート!D60="","",入力シート!Z60)</f>
        <v/>
      </c>
      <c r="AI25" s="280"/>
      <c r="AJ25" s="280"/>
      <c r="AK25" s="280"/>
      <c r="AL25" s="280"/>
      <c r="AM25" s="280"/>
      <c r="AN25" s="280"/>
      <c r="AO25" s="333"/>
      <c r="AP25" s="334"/>
      <c r="AQ25" s="334"/>
      <c r="AR25" s="334"/>
      <c r="AS25" s="334"/>
      <c r="AT25" s="334"/>
      <c r="AU25" s="335"/>
    </row>
    <row r="26" spans="1:47" ht="18.75" customHeight="1">
      <c r="B26" s="4"/>
      <c r="C26" s="325" t="str">
        <f>IF(入力シート!D61="","",入力シート!D61)</f>
        <v/>
      </c>
      <c r="D26" s="325"/>
      <c r="E26" s="325"/>
      <c r="F26" s="325"/>
      <c r="G26" s="325"/>
      <c r="H26" s="325"/>
      <c r="I26" s="325"/>
      <c r="J26" s="325"/>
      <c r="K26" s="326"/>
      <c r="L26" s="294" t="str">
        <f>IF(入力シート!D61="","",入力シート!U61)</f>
        <v/>
      </c>
      <c r="M26" s="295"/>
      <c r="N26" s="295"/>
      <c r="O26" s="296"/>
      <c r="P26" s="285" t="str">
        <f>IF(入力シート!D61="","",入力シート!U61)</f>
        <v/>
      </c>
      <c r="Q26" s="286"/>
      <c r="R26" s="286"/>
      <c r="S26" s="286"/>
      <c r="T26" s="5" t="str">
        <f t="shared" si="2"/>
        <v/>
      </c>
      <c r="U26" s="286" t="str">
        <f t="shared" si="3"/>
        <v/>
      </c>
      <c r="V26" s="287"/>
      <c r="W26" s="285" t="str">
        <f t="shared" si="4"/>
        <v/>
      </c>
      <c r="X26" s="286"/>
      <c r="Y26" s="286"/>
      <c r="Z26" s="287"/>
      <c r="AA26" s="288"/>
      <c r="AB26" s="289"/>
      <c r="AC26" s="323"/>
      <c r="AD26" s="324"/>
      <c r="AE26" s="290" t="str">
        <f>IF(入力シート!D61="","",入力シート!M61)</f>
        <v/>
      </c>
      <c r="AF26" s="291"/>
      <c r="AG26" s="292"/>
      <c r="AH26" s="293" t="str">
        <f>IF(入力シート!D61="","",入力シート!Z61)</f>
        <v/>
      </c>
      <c r="AI26" s="280"/>
      <c r="AJ26" s="280"/>
      <c r="AK26" s="280"/>
      <c r="AL26" s="280"/>
      <c r="AM26" s="280"/>
      <c r="AN26" s="280"/>
      <c r="AO26" s="333"/>
      <c r="AP26" s="334"/>
      <c r="AQ26" s="334"/>
      <c r="AR26" s="334"/>
      <c r="AS26" s="334"/>
      <c r="AT26" s="334"/>
      <c r="AU26" s="335"/>
    </row>
    <row r="27" spans="1:47" ht="18.75" customHeight="1" thickBot="1">
      <c r="B27" s="4"/>
      <c r="C27" s="325" t="str">
        <f>IF(入力シート!D62="","",入力シート!D62)</f>
        <v/>
      </c>
      <c r="D27" s="325"/>
      <c r="E27" s="325"/>
      <c r="F27" s="325"/>
      <c r="G27" s="325"/>
      <c r="H27" s="325"/>
      <c r="I27" s="325"/>
      <c r="J27" s="325"/>
      <c r="K27" s="326"/>
      <c r="L27" s="294" t="str">
        <f>IF(入力シート!D62="","",入力シート!U62)</f>
        <v/>
      </c>
      <c r="M27" s="295"/>
      <c r="N27" s="295"/>
      <c r="O27" s="296"/>
      <c r="P27" s="285" t="str">
        <f>IF(入力シート!D62="","",入力シート!U62)</f>
        <v/>
      </c>
      <c r="Q27" s="286"/>
      <c r="R27" s="286"/>
      <c r="S27" s="286"/>
      <c r="T27" s="5" t="str">
        <f t="shared" si="2"/>
        <v/>
      </c>
      <c r="U27" s="286" t="str">
        <f t="shared" si="3"/>
        <v/>
      </c>
      <c r="V27" s="287"/>
      <c r="W27" s="285" t="str">
        <f t="shared" si="4"/>
        <v/>
      </c>
      <c r="X27" s="286"/>
      <c r="Y27" s="286"/>
      <c r="Z27" s="287"/>
      <c r="AA27" s="288"/>
      <c r="AB27" s="289"/>
      <c r="AC27" s="323"/>
      <c r="AD27" s="324"/>
      <c r="AE27" s="290" t="str">
        <f>IF(入力シート!D62="","",入力シート!M62)</f>
        <v/>
      </c>
      <c r="AF27" s="291"/>
      <c r="AG27" s="292"/>
      <c r="AH27" s="293" t="str">
        <f>IF(入力シート!D62="","",入力シート!Z62)</f>
        <v/>
      </c>
      <c r="AI27" s="280"/>
      <c r="AJ27" s="280"/>
      <c r="AK27" s="280"/>
      <c r="AL27" s="280"/>
      <c r="AM27" s="280"/>
      <c r="AN27" s="280"/>
      <c r="AO27" s="336"/>
      <c r="AP27" s="337"/>
      <c r="AQ27" s="337"/>
      <c r="AR27" s="337"/>
      <c r="AS27" s="337"/>
      <c r="AT27" s="337"/>
      <c r="AU27" s="338"/>
    </row>
    <row r="28" spans="1:47" ht="20.25" customHeight="1" thickTop="1" thickBot="1">
      <c r="B28" s="370" t="s">
        <v>177</v>
      </c>
      <c r="C28" s="371"/>
      <c r="D28" s="371"/>
      <c r="E28" s="371"/>
      <c r="F28" s="371"/>
      <c r="G28" s="371"/>
      <c r="H28" s="371"/>
      <c r="I28" s="371"/>
      <c r="J28" s="371"/>
      <c r="K28" s="372"/>
      <c r="L28" s="373">
        <f>SUM(L7:O16,L18:O27)</f>
        <v>0</v>
      </c>
      <c r="M28" s="374"/>
      <c r="N28" s="374"/>
      <c r="O28" s="375"/>
      <c r="P28" s="376"/>
      <c r="Q28" s="377"/>
      <c r="R28" s="377"/>
      <c r="S28" s="377"/>
      <c r="T28" s="377"/>
      <c r="U28" s="377"/>
      <c r="V28" s="378"/>
      <c r="W28" s="389">
        <f>IF(SUM($W$6,$W$17)&gt;入力シート!AR12,入力シート!AR12,SUM($W$6,$W$17))</f>
        <v>0</v>
      </c>
      <c r="X28" s="390"/>
      <c r="Y28" s="390"/>
      <c r="Z28" s="391"/>
      <c r="AA28" s="392">
        <f>L28-W28</f>
        <v>0</v>
      </c>
      <c r="AB28" s="435"/>
      <c r="AC28" s="392">
        <f>入力シート!T12</f>
        <v>0</v>
      </c>
      <c r="AD28" s="393"/>
      <c r="AE28" s="300"/>
      <c r="AF28" s="301"/>
      <c r="AG28" s="302"/>
      <c r="AH28" s="386"/>
      <c r="AI28" s="387"/>
      <c r="AJ28" s="387"/>
      <c r="AK28" s="387"/>
      <c r="AL28" s="387"/>
      <c r="AM28" s="387"/>
      <c r="AN28" s="387"/>
      <c r="AO28" s="387"/>
      <c r="AP28" s="387"/>
      <c r="AQ28" s="387"/>
      <c r="AR28" s="387"/>
      <c r="AS28" s="387"/>
      <c r="AT28" s="387"/>
      <c r="AU28" s="388"/>
    </row>
    <row r="29" spans="1:47">
      <c r="B29" s="6"/>
      <c r="C29" s="6"/>
      <c r="D29" s="6"/>
      <c r="E29" s="6"/>
      <c r="F29" s="6"/>
      <c r="G29" s="6"/>
      <c r="H29" s="6"/>
      <c r="I29" s="6"/>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row>
    <row r="30" spans="1:47" ht="16.5" thickBot="1">
      <c r="A30" s="2" t="s">
        <v>178</v>
      </c>
    </row>
    <row r="31" spans="1:47">
      <c r="B31" s="432" t="s">
        <v>179</v>
      </c>
      <c r="C31" s="433"/>
      <c r="D31" s="433"/>
      <c r="E31" s="433"/>
      <c r="F31" s="433"/>
      <c r="G31" s="433"/>
      <c r="H31" s="433"/>
      <c r="I31" s="433"/>
      <c r="J31" s="434"/>
      <c r="K31" s="303" t="s">
        <v>180</v>
      </c>
      <c r="L31" s="283"/>
      <c r="M31" s="283"/>
      <c r="N31" s="283"/>
      <c r="O31" s="283"/>
      <c r="P31" s="283"/>
      <c r="Q31" s="283"/>
      <c r="R31" s="283"/>
      <c r="S31" s="283"/>
      <c r="T31" s="283"/>
      <c r="U31" s="283"/>
      <c r="V31" s="284"/>
      <c r="W31" s="303" t="s">
        <v>181</v>
      </c>
      <c r="X31" s="283"/>
      <c r="Y31" s="283"/>
      <c r="Z31" s="283"/>
      <c r="AA31" s="283"/>
      <c r="AB31" s="283"/>
      <c r="AC31" s="283"/>
      <c r="AD31" s="283"/>
      <c r="AE31" s="283"/>
      <c r="AF31" s="283"/>
      <c r="AG31" s="283"/>
      <c r="AH31" s="284"/>
      <c r="AI31" s="303" t="s">
        <v>182</v>
      </c>
      <c r="AJ31" s="283"/>
      <c r="AK31" s="283"/>
      <c r="AL31" s="283"/>
      <c r="AM31" s="283"/>
      <c r="AN31" s="283"/>
      <c r="AO31" s="283"/>
      <c r="AP31" s="283"/>
      <c r="AQ31" s="283"/>
      <c r="AR31" s="283"/>
      <c r="AS31" s="283"/>
      <c r="AT31" s="283"/>
      <c r="AU31" s="284"/>
    </row>
    <row r="32" spans="1:47">
      <c r="B32" s="436">
        <v>45748</v>
      </c>
      <c r="C32" s="437"/>
      <c r="D32" s="437"/>
      <c r="E32" s="437"/>
      <c r="F32" s="437"/>
      <c r="G32" s="320" t="s">
        <v>183</v>
      </c>
      <c r="H32" s="320"/>
      <c r="I32" s="320"/>
      <c r="J32" s="30"/>
      <c r="K32" s="438" t="s">
        <v>58</v>
      </c>
      <c r="L32" s="304"/>
      <c r="M32" s="304"/>
      <c r="N32" s="304">
        <f>入力シート!C36</f>
        <v>0</v>
      </c>
      <c r="O32" s="304"/>
      <c r="P32" s="8" t="s">
        <v>184</v>
      </c>
      <c r="Q32" s="8"/>
      <c r="R32" s="27"/>
      <c r="S32" s="27"/>
      <c r="T32" s="8"/>
      <c r="U32" s="8"/>
      <c r="V32" s="32"/>
      <c r="W32" s="352" t="s">
        <v>58</v>
      </c>
      <c r="X32" s="305"/>
      <c r="Y32" s="305"/>
      <c r="Z32" s="304">
        <f>入力シート!O36</f>
        <v>0</v>
      </c>
      <c r="AA32" s="304"/>
      <c r="AB32" s="304"/>
      <c r="AC32" s="27" t="s">
        <v>185</v>
      </c>
      <c r="AD32" s="27"/>
      <c r="AH32" s="20"/>
      <c r="AI32" s="21"/>
      <c r="AJ32" s="19"/>
      <c r="AK32" s="19"/>
      <c r="AL32" s="19"/>
      <c r="AM32" s="8"/>
      <c r="AN32" s="8"/>
      <c r="AO32" s="304" t="s">
        <v>58</v>
      </c>
      <c r="AP32" s="304"/>
      <c r="AQ32" s="304" t="str">
        <f>入力シート!X26</f>
        <v>0</v>
      </c>
      <c r="AR32" s="304"/>
      <c r="AS32" s="304"/>
      <c r="AT32" s="304" t="s">
        <v>57</v>
      </c>
      <c r="AU32" s="459"/>
    </row>
    <row r="33" spans="1:47">
      <c r="B33" s="28"/>
      <c r="C33" s="469">
        <f>入力シート!G4</f>
        <v>0</v>
      </c>
      <c r="D33" s="469"/>
      <c r="E33" s="469"/>
      <c r="F33" s="469"/>
      <c r="G33" s="469"/>
      <c r="H33" s="305" t="s">
        <v>186</v>
      </c>
      <c r="I33" s="305"/>
      <c r="J33" s="306"/>
      <c r="K33" s="352" t="s">
        <v>187</v>
      </c>
      <c r="L33" s="305"/>
      <c r="M33" s="305"/>
      <c r="N33" s="305">
        <f>入力シート!X16</f>
        <v>0</v>
      </c>
      <c r="O33" s="305"/>
      <c r="P33" s="27" t="s">
        <v>184</v>
      </c>
      <c r="Q33" s="305" t="s">
        <v>48</v>
      </c>
      <c r="R33" s="305"/>
      <c r="S33" s="305"/>
      <c r="T33" s="305" t="str">
        <f>入力シート!X17&amp;"名"</f>
        <v>0名</v>
      </c>
      <c r="U33" s="305"/>
      <c r="V33" s="33" t="s">
        <v>188</v>
      </c>
      <c r="W33" s="352" t="s">
        <v>187</v>
      </c>
      <c r="X33" s="305"/>
      <c r="Y33" s="305"/>
      <c r="Z33" s="305">
        <f ca="1">入力シート!AA16</f>
        <v>0</v>
      </c>
      <c r="AA33" s="305"/>
      <c r="AB33" s="305"/>
      <c r="AC33" s="27" t="s">
        <v>185</v>
      </c>
      <c r="AD33" s="27" t="s">
        <v>48</v>
      </c>
      <c r="AE33" s="29" t="str">
        <f ca="1">入力シート!AA17&amp;"日"</f>
        <v>0日</v>
      </c>
      <c r="AF33" s="27" t="s">
        <v>188</v>
      </c>
      <c r="AI33" s="352" t="s">
        <v>189</v>
      </c>
      <c r="AJ33" s="305"/>
      <c r="AK33" s="305" t="s">
        <v>56</v>
      </c>
      <c r="AL33" s="305"/>
      <c r="AM33" s="305"/>
      <c r="AN33" s="305">
        <f>入力シート!X23</f>
        <v>0</v>
      </c>
      <c r="AO33" s="305"/>
      <c r="AP33" s="27" t="s">
        <v>184</v>
      </c>
      <c r="AQ33" s="305" t="s">
        <v>48</v>
      </c>
      <c r="AR33" s="305"/>
      <c r="AS33" s="305">
        <f>入力シート!X24</f>
        <v>0</v>
      </c>
      <c r="AT33" s="305"/>
      <c r="AU33" s="33" t="s">
        <v>184</v>
      </c>
    </row>
    <row r="34" spans="1:47" ht="19.5" customHeight="1" thickBot="1">
      <c r="B34" s="9"/>
      <c r="C34" s="26"/>
      <c r="D34" s="26"/>
      <c r="E34" s="26"/>
      <c r="F34" s="26"/>
      <c r="G34" s="26"/>
      <c r="H34" s="24"/>
      <c r="I34" s="24"/>
      <c r="J34" s="31"/>
      <c r="K34" s="462" t="s">
        <v>50</v>
      </c>
      <c r="L34" s="351"/>
      <c r="M34" s="351"/>
      <c r="N34" s="351">
        <f>入力シート!X18</f>
        <v>0</v>
      </c>
      <c r="O34" s="351"/>
      <c r="P34" s="10" t="s">
        <v>184</v>
      </c>
      <c r="Q34" s="24"/>
      <c r="R34" s="24"/>
      <c r="S34" s="24"/>
      <c r="T34" s="24"/>
      <c r="U34" s="24"/>
      <c r="V34" s="11"/>
      <c r="W34" s="462" t="s">
        <v>50</v>
      </c>
      <c r="X34" s="351"/>
      <c r="Y34" s="351"/>
      <c r="Z34" s="351">
        <f ca="1">入力シート!AA18</f>
        <v>0</v>
      </c>
      <c r="AA34" s="351"/>
      <c r="AB34" s="351"/>
      <c r="AC34" s="10" t="s">
        <v>185</v>
      </c>
      <c r="AD34" s="24"/>
      <c r="AE34" s="24"/>
      <c r="AF34" s="24"/>
      <c r="AG34" s="24"/>
      <c r="AH34" s="11"/>
      <c r="AI34" s="25"/>
      <c r="AJ34" s="24"/>
      <c r="AK34" s="351" t="s">
        <v>50</v>
      </c>
      <c r="AL34" s="351"/>
      <c r="AM34" s="351"/>
      <c r="AN34" s="351">
        <f>入力シート!X25</f>
        <v>0</v>
      </c>
      <c r="AO34" s="351"/>
      <c r="AP34" s="10" t="s">
        <v>184</v>
      </c>
      <c r="AQ34" s="24"/>
      <c r="AR34" s="24"/>
      <c r="AS34" s="24"/>
      <c r="AT34" s="24"/>
      <c r="AU34" s="11"/>
    </row>
    <row r="35" spans="1:47" ht="19.5" customHeight="1">
      <c r="C35" s="34"/>
      <c r="D35" s="34"/>
      <c r="E35" s="34"/>
      <c r="F35" s="34"/>
      <c r="G35" s="34"/>
      <c r="H35" s="29"/>
      <c r="I35" s="29"/>
      <c r="J35" s="29"/>
      <c r="K35" s="29"/>
      <c r="L35" s="29"/>
      <c r="M35" s="29"/>
      <c r="N35" s="29"/>
      <c r="O35" s="29"/>
      <c r="P35" s="27"/>
      <c r="Q35" s="29"/>
      <c r="R35" s="29"/>
      <c r="S35" s="29"/>
      <c r="T35" s="29"/>
      <c r="U35" s="29"/>
      <c r="V35" s="27"/>
      <c r="W35" s="29"/>
      <c r="X35" s="29"/>
      <c r="Y35" s="29"/>
      <c r="Z35" s="29"/>
      <c r="AA35" s="29"/>
      <c r="AB35" s="29"/>
      <c r="AC35" s="27"/>
      <c r="AD35" s="29"/>
      <c r="AE35" s="29"/>
      <c r="AF35" s="29"/>
      <c r="AG35" s="29"/>
      <c r="AH35" s="27"/>
      <c r="AI35" s="29"/>
      <c r="AJ35" s="29"/>
      <c r="AK35" s="29"/>
      <c r="AL35" s="29"/>
      <c r="AM35" s="29"/>
      <c r="AN35" s="29"/>
      <c r="AO35" s="29"/>
      <c r="AP35" s="27"/>
      <c r="AQ35" s="29"/>
      <c r="AR35" s="29"/>
      <c r="AS35" s="29"/>
      <c r="AT35" s="29"/>
      <c r="AU35" s="27"/>
    </row>
    <row r="36" spans="1:47" ht="16.5" thickBot="1">
      <c r="A36" s="2" t="s">
        <v>190</v>
      </c>
    </row>
    <row r="37" spans="1:47">
      <c r="B37" s="432" t="s">
        <v>65</v>
      </c>
      <c r="C37" s="433"/>
      <c r="D37" s="433"/>
      <c r="E37" s="433"/>
      <c r="F37" s="433"/>
      <c r="G37" s="433"/>
      <c r="H37" s="433"/>
      <c r="I37" s="433"/>
      <c r="J37" s="433"/>
      <c r="K37" s="476"/>
      <c r="L37" s="282" t="s">
        <v>191</v>
      </c>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4"/>
    </row>
    <row r="38" spans="1:47">
      <c r="B38" s="358" t="str">
        <f>IF(入力シート!D40="","",入力シート!D40)</f>
        <v/>
      </c>
      <c r="C38" s="359"/>
      <c r="D38" s="359"/>
      <c r="E38" s="359"/>
      <c r="F38" s="359"/>
      <c r="G38" s="359"/>
      <c r="H38" s="359"/>
      <c r="I38" s="359"/>
      <c r="J38" s="359"/>
      <c r="K38" s="360"/>
      <c r="L38" s="361" t="str">
        <f>IF(入力シート!BC40="","",入力シート!BC40)</f>
        <v/>
      </c>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3"/>
    </row>
    <row r="39" spans="1:47">
      <c r="B39" s="358" t="str">
        <f>IF(入力シート!D41="","",入力シート!D41)</f>
        <v/>
      </c>
      <c r="C39" s="359"/>
      <c r="D39" s="359"/>
      <c r="E39" s="359"/>
      <c r="F39" s="359"/>
      <c r="G39" s="359"/>
      <c r="H39" s="359"/>
      <c r="I39" s="359"/>
      <c r="J39" s="359"/>
      <c r="K39" s="360"/>
      <c r="L39" s="361" t="str">
        <f>IF(入力シート!BC41="","",入力シート!BC41)</f>
        <v/>
      </c>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3"/>
    </row>
    <row r="40" spans="1:47">
      <c r="B40" s="358" t="str">
        <f>IF(入力シート!D42="","",入力シート!D42)</f>
        <v/>
      </c>
      <c r="C40" s="359"/>
      <c r="D40" s="359"/>
      <c r="E40" s="359"/>
      <c r="F40" s="359"/>
      <c r="G40" s="359"/>
      <c r="H40" s="359"/>
      <c r="I40" s="359"/>
      <c r="J40" s="359"/>
      <c r="K40" s="360"/>
      <c r="L40" s="361" t="str">
        <f>IF(入力シート!BC42="","",入力シート!BC42)</f>
        <v/>
      </c>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3"/>
    </row>
    <row r="41" spans="1:47">
      <c r="B41" s="358" t="str">
        <f>IF(入力シート!D43="","",入力シート!D43)</f>
        <v/>
      </c>
      <c r="C41" s="359"/>
      <c r="D41" s="359"/>
      <c r="E41" s="359"/>
      <c r="F41" s="359"/>
      <c r="G41" s="359"/>
      <c r="H41" s="359"/>
      <c r="I41" s="359"/>
      <c r="J41" s="359"/>
      <c r="K41" s="360"/>
      <c r="L41" s="361" t="str">
        <f>IF(入力シート!BC43="","",入力シート!BC43)</f>
        <v/>
      </c>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3"/>
    </row>
    <row r="42" spans="1:47">
      <c r="B42" s="358" t="str">
        <f>IF(入力シート!D44="","",入力シート!D44)</f>
        <v/>
      </c>
      <c r="C42" s="359"/>
      <c r="D42" s="359"/>
      <c r="E42" s="359"/>
      <c r="F42" s="359"/>
      <c r="G42" s="359"/>
      <c r="H42" s="359"/>
      <c r="I42" s="359"/>
      <c r="J42" s="359"/>
      <c r="K42" s="360"/>
      <c r="L42" s="361" t="str">
        <f>IF(入力シート!BC44="","",入力シート!BC44)</f>
        <v/>
      </c>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3"/>
    </row>
    <row r="43" spans="1:47">
      <c r="B43" s="358" t="str">
        <f>IF(入力シート!D45="","",入力シート!D45)</f>
        <v/>
      </c>
      <c r="C43" s="359"/>
      <c r="D43" s="359"/>
      <c r="E43" s="359"/>
      <c r="F43" s="359"/>
      <c r="G43" s="359"/>
      <c r="H43" s="359"/>
      <c r="I43" s="359"/>
      <c r="J43" s="359"/>
      <c r="K43" s="360"/>
      <c r="L43" s="361" t="str">
        <f>IF(入力シート!BC45="","",入力シート!BC45)</f>
        <v/>
      </c>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3"/>
    </row>
    <row r="44" spans="1:47">
      <c r="B44" s="358" t="str">
        <f>IF(入力シート!D46="","",入力シート!D46)</f>
        <v/>
      </c>
      <c r="C44" s="359"/>
      <c r="D44" s="359"/>
      <c r="E44" s="359"/>
      <c r="F44" s="359"/>
      <c r="G44" s="359"/>
      <c r="H44" s="359"/>
      <c r="I44" s="359"/>
      <c r="J44" s="359"/>
      <c r="K44" s="360"/>
      <c r="L44" s="361" t="str">
        <f>IF(入力シート!BC46="","",入力シート!BC46)</f>
        <v/>
      </c>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362"/>
      <c r="AP44" s="362"/>
      <c r="AQ44" s="362"/>
      <c r="AR44" s="362"/>
      <c r="AS44" s="362"/>
      <c r="AT44" s="362"/>
      <c r="AU44" s="363"/>
    </row>
    <row r="45" spans="1:47">
      <c r="B45" s="358" t="str">
        <f>IF(入力シート!D47="","",入力シート!D47)</f>
        <v/>
      </c>
      <c r="C45" s="359"/>
      <c r="D45" s="359"/>
      <c r="E45" s="359"/>
      <c r="F45" s="359"/>
      <c r="G45" s="359"/>
      <c r="H45" s="359"/>
      <c r="I45" s="359"/>
      <c r="J45" s="359"/>
      <c r="K45" s="360"/>
      <c r="L45" s="361" t="str">
        <f>IF(入力シート!BC47="","",入力シート!BC47)</f>
        <v/>
      </c>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c r="AN45" s="362"/>
      <c r="AO45" s="362"/>
      <c r="AP45" s="362"/>
      <c r="AQ45" s="362"/>
      <c r="AR45" s="362"/>
      <c r="AS45" s="362"/>
      <c r="AT45" s="362"/>
      <c r="AU45" s="363"/>
    </row>
    <row r="46" spans="1:47">
      <c r="B46" s="358" t="str">
        <f>IF(入力シート!D48="","",入力シート!D48)</f>
        <v/>
      </c>
      <c r="C46" s="359"/>
      <c r="D46" s="359"/>
      <c r="E46" s="359"/>
      <c r="F46" s="359"/>
      <c r="G46" s="359"/>
      <c r="H46" s="359"/>
      <c r="I46" s="359"/>
      <c r="J46" s="359"/>
      <c r="K46" s="360"/>
      <c r="L46" s="361" t="str">
        <f>IF(入力シート!BC48="","",入力シート!BC48)</f>
        <v/>
      </c>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62"/>
      <c r="AP46" s="362"/>
      <c r="AQ46" s="362"/>
      <c r="AR46" s="362"/>
      <c r="AS46" s="362"/>
      <c r="AT46" s="362"/>
      <c r="AU46" s="363"/>
    </row>
    <row r="47" spans="1:47" ht="16.5" thickBot="1">
      <c r="B47" s="364" t="str">
        <f>IF(入力シート!D49="","",入力シート!D49)</f>
        <v/>
      </c>
      <c r="C47" s="365"/>
      <c r="D47" s="365"/>
      <c r="E47" s="365"/>
      <c r="F47" s="365"/>
      <c r="G47" s="365"/>
      <c r="H47" s="365"/>
      <c r="I47" s="365"/>
      <c r="J47" s="365"/>
      <c r="K47" s="366"/>
      <c r="L47" s="367" t="str">
        <f>IF(入力シート!BC49="","",入力シート!BC49)</f>
        <v/>
      </c>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9"/>
    </row>
    <row r="48" spans="1:47">
      <c r="B48" s="35"/>
      <c r="C48" s="35"/>
      <c r="D48" s="35"/>
      <c r="E48" s="35"/>
      <c r="F48" s="35"/>
      <c r="G48" s="35"/>
      <c r="H48" s="35"/>
      <c r="I48" s="35"/>
      <c r="J48" s="35"/>
      <c r="K48" s="35"/>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row>
    <row r="49" spans="1:52" s="46" customFormat="1" ht="15" customHeight="1" thickBot="1">
      <c r="A49" s="2" t="s">
        <v>192</v>
      </c>
      <c r="B49" s="45"/>
    </row>
    <row r="50" spans="1:52" s="46" customFormat="1" ht="50.1" customHeight="1">
      <c r="B50" s="470" t="s">
        <v>143</v>
      </c>
      <c r="C50" s="471"/>
      <c r="D50" s="471"/>
      <c r="E50" s="471"/>
      <c r="F50" s="471"/>
      <c r="G50" s="471"/>
      <c r="H50" s="471"/>
      <c r="I50" s="471"/>
      <c r="J50" s="471"/>
      <c r="K50" s="472"/>
      <c r="L50" s="453">
        <f>入力シート!L65</f>
        <v>0</v>
      </c>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454"/>
      <c r="AU50" s="455"/>
      <c r="AV50" s="47"/>
      <c r="AW50" s="47"/>
      <c r="AX50" s="47"/>
      <c r="AY50" s="47"/>
      <c r="AZ50" s="47"/>
    </row>
    <row r="51" spans="1:52" s="46" customFormat="1" ht="50.1" customHeight="1" thickBot="1">
      <c r="B51" s="473"/>
      <c r="C51" s="474"/>
      <c r="D51" s="474"/>
      <c r="E51" s="474"/>
      <c r="F51" s="474"/>
      <c r="G51" s="474"/>
      <c r="H51" s="474"/>
      <c r="I51" s="474"/>
      <c r="J51" s="474"/>
      <c r="K51" s="475"/>
      <c r="L51" s="456"/>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8"/>
      <c r="AV51" s="47"/>
      <c r="AW51" s="47"/>
      <c r="AX51" s="47"/>
      <c r="AY51" s="47"/>
      <c r="AZ51" s="47"/>
    </row>
    <row r="52" spans="1:52">
      <c r="B52" s="6"/>
      <c r="C52" s="6"/>
      <c r="D52" s="6"/>
      <c r="E52" s="6"/>
      <c r="F52" s="6"/>
      <c r="G52" s="6"/>
      <c r="H52" s="6"/>
      <c r="I52" s="6"/>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row>
    <row r="53" spans="1:52" ht="16.5" thickBot="1">
      <c r="A53" s="2" t="s">
        <v>193</v>
      </c>
    </row>
    <row r="54" spans="1:52">
      <c r="B54" s="303" t="s">
        <v>194</v>
      </c>
      <c r="C54" s="283"/>
      <c r="D54" s="283"/>
      <c r="E54" s="283"/>
      <c r="F54" s="283"/>
      <c r="G54" s="283"/>
      <c r="H54" s="283"/>
      <c r="I54" s="283"/>
      <c r="J54" s="283"/>
      <c r="K54" s="283"/>
      <c r="L54" s="283"/>
      <c r="M54" s="283"/>
      <c r="N54" s="283"/>
      <c r="O54" s="283"/>
      <c r="P54" s="283"/>
      <c r="Q54" s="283"/>
      <c r="R54" s="283"/>
      <c r="S54" s="283"/>
      <c r="T54" s="283"/>
      <c r="U54" s="283"/>
      <c r="V54" s="284"/>
      <c r="W54" s="303" t="s">
        <v>195</v>
      </c>
      <c r="X54" s="283"/>
      <c r="Y54" s="283"/>
      <c r="Z54" s="283"/>
      <c r="AA54" s="283"/>
      <c r="AB54" s="283"/>
      <c r="AC54" s="283"/>
      <c r="AD54" s="283"/>
      <c r="AE54" s="283"/>
      <c r="AF54" s="283"/>
      <c r="AG54" s="283"/>
      <c r="AH54" s="283"/>
      <c r="AI54" s="283"/>
      <c r="AJ54" s="283"/>
      <c r="AK54" s="283"/>
      <c r="AL54" s="284"/>
      <c r="AM54" s="303" t="s">
        <v>196</v>
      </c>
      <c r="AN54" s="283"/>
      <c r="AO54" s="283"/>
      <c r="AP54" s="283"/>
      <c r="AQ54" s="283"/>
      <c r="AR54" s="283"/>
      <c r="AS54" s="283"/>
      <c r="AT54" s="283"/>
      <c r="AU54" s="284"/>
    </row>
    <row r="55" spans="1:52">
      <c r="B55" s="353" t="s">
        <v>197</v>
      </c>
      <c r="C55" s="339"/>
      <c r="D55" s="339"/>
      <c r="E55" s="339"/>
      <c r="F55" s="339"/>
      <c r="G55" s="339"/>
      <c r="H55" s="339"/>
      <c r="I55" s="339"/>
      <c r="J55" s="339"/>
      <c r="K55" s="339"/>
      <c r="L55" s="339"/>
      <c r="M55" s="339"/>
      <c r="N55" s="339"/>
      <c r="O55" s="340"/>
      <c r="P55" s="339" t="s">
        <v>198</v>
      </c>
      <c r="Q55" s="339"/>
      <c r="R55" s="339"/>
      <c r="S55" s="339"/>
      <c r="T55" s="339"/>
      <c r="U55" s="339"/>
      <c r="V55" s="444"/>
      <c r="W55" s="450" t="s">
        <v>197</v>
      </c>
      <c r="X55" s="451"/>
      <c r="Y55" s="451"/>
      <c r="Z55" s="451"/>
      <c r="AA55" s="451"/>
      <c r="AB55" s="451"/>
      <c r="AC55" s="451"/>
      <c r="AD55" s="451"/>
      <c r="AE55" s="451"/>
      <c r="AF55" s="451"/>
      <c r="AG55" s="452"/>
      <c r="AH55" s="430" t="s">
        <v>198</v>
      </c>
      <c r="AI55" s="339"/>
      <c r="AJ55" s="339"/>
      <c r="AK55" s="339"/>
      <c r="AL55" s="444"/>
      <c r="AM55" s="445"/>
      <c r="AN55" s="320"/>
      <c r="AO55" s="320"/>
      <c r="AP55" s="320"/>
      <c r="AQ55" s="320"/>
      <c r="AR55" s="320"/>
      <c r="AS55" s="320"/>
      <c r="AT55" s="320"/>
      <c r="AU55" s="446"/>
    </row>
    <row r="56" spans="1:52">
      <c r="B56" s="354" t="s">
        <v>199</v>
      </c>
      <c r="C56" s="355"/>
      <c r="D56" s="355"/>
      <c r="E56" s="355"/>
      <c r="F56" s="355"/>
      <c r="G56" s="355"/>
      <c r="H56" s="355"/>
      <c r="I56" s="355"/>
      <c r="J56" s="355"/>
      <c r="K56" s="355"/>
      <c r="L56" s="355"/>
      <c r="M56" s="355"/>
      <c r="N56" s="355"/>
      <c r="O56" s="356"/>
      <c r="P56" s="396">
        <f>W28</f>
        <v>0</v>
      </c>
      <c r="Q56" s="396"/>
      <c r="R56" s="396"/>
      <c r="S56" s="396"/>
      <c r="T56" s="396"/>
      <c r="U56" s="396"/>
      <c r="V56" s="397"/>
      <c r="W56" s="466" t="s">
        <v>200</v>
      </c>
      <c r="X56" s="467"/>
      <c r="Y56" s="467"/>
      <c r="Z56" s="467"/>
      <c r="AA56" s="467"/>
      <c r="AB56" s="467"/>
      <c r="AC56" s="467"/>
      <c r="AD56" s="467"/>
      <c r="AE56" s="467"/>
      <c r="AF56" s="467"/>
      <c r="AG56" s="468"/>
      <c r="AH56" s="463">
        <f>SUM($W$6,$W$17)</f>
        <v>0</v>
      </c>
      <c r="AI56" s="464"/>
      <c r="AJ56" s="464"/>
      <c r="AK56" s="464"/>
      <c r="AL56" s="465"/>
      <c r="AM56" s="447"/>
      <c r="AN56" s="448"/>
      <c r="AO56" s="448"/>
      <c r="AP56" s="448"/>
      <c r="AQ56" s="448"/>
      <c r="AR56" s="448"/>
      <c r="AS56" s="448"/>
      <c r="AT56" s="448"/>
      <c r="AU56" s="449"/>
    </row>
    <row r="57" spans="1:52">
      <c r="B57" s="354" t="s">
        <v>201</v>
      </c>
      <c r="C57" s="355"/>
      <c r="D57" s="355"/>
      <c r="E57" s="355"/>
      <c r="F57" s="355"/>
      <c r="G57" s="355"/>
      <c r="H57" s="355"/>
      <c r="I57" s="355"/>
      <c r="J57" s="355"/>
      <c r="K57" s="355"/>
      <c r="L57" s="355"/>
      <c r="M57" s="355"/>
      <c r="N57" s="355"/>
      <c r="O57" s="356"/>
      <c r="P57" s="396">
        <f>AA28</f>
        <v>0</v>
      </c>
      <c r="Q57" s="396"/>
      <c r="R57" s="396"/>
      <c r="S57" s="396"/>
      <c r="T57" s="396"/>
      <c r="U57" s="396"/>
      <c r="V57" s="397"/>
      <c r="W57" s="354"/>
      <c r="X57" s="355"/>
      <c r="Y57" s="355"/>
      <c r="Z57" s="355"/>
      <c r="AA57" s="355"/>
      <c r="AB57" s="355"/>
      <c r="AC57" s="355"/>
      <c r="AD57" s="355"/>
      <c r="AE57" s="355"/>
      <c r="AF57" s="355"/>
      <c r="AG57" s="356"/>
      <c r="AH57" s="288"/>
      <c r="AI57" s="289"/>
      <c r="AJ57" s="289"/>
      <c r="AK57" s="289"/>
      <c r="AL57" s="357"/>
      <c r="AM57" s="447"/>
      <c r="AN57" s="448"/>
      <c r="AO57" s="448"/>
      <c r="AP57" s="448"/>
      <c r="AQ57" s="448"/>
      <c r="AR57" s="448"/>
      <c r="AS57" s="448"/>
      <c r="AT57" s="448"/>
      <c r="AU57" s="449"/>
    </row>
    <row r="58" spans="1:52">
      <c r="B58" s="354" t="s">
        <v>50</v>
      </c>
      <c r="C58" s="355"/>
      <c r="D58" s="355"/>
      <c r="E58" s="355"/>
      <c r="F58" s="355"/>
      <c r="G58" s="355"/>
      <c r="H58" s="355"/>
      <c r="I58" s="355"/>
      <c r="J58" s="355"/>
      <c r="K58" s="355"/>
      <c r="L58" s="355"/>
      <c r="M58" s="355"/>
      <c r="N58" s="355"/>
      <c r="O58" s="356"/>
      <c r="P58" s="288">
        <f>AC28</f>
        <v>0</v>
      </c>
      <c r="Q58" s="289"/>
      <c r="R58" s="289"/>
      <c r="S58" s="289"/>
      <c r="T58" s="289"/>
      <c r="U58" s="289"/>
      <c r="V58" s="357"/>
      <c r="W58" s="354"/>
      <c r="X58" s="355"/>
      <c r="Y58" s="355"/>
      <c r="Z58" s="355"/>
      <c r="AA58" s="355"/>
      <c r="AB58" s="355"/>
      <c r="AC58" s="355"/>
      <c r="AD58" s="355"/>
      <c r="AE58" s="355"/>
      <c r="AF58" s="355"/>
      <c r="AG58" s="356"/>
      <c r="AH58" s="288"/>
      <c r="AI58" s="289"/>
      <c r="AJ58" s="289"/>
      <c r="AK58" s="289"/>
      <c r="AL58" s="357"/>
      <c r="AM58" s="447"/>
      <c r="AN58" s="448"/>
      <c r="AO58" s="448"/>
      <c r="AP58" s="448"/>
      <c r="AQ58" s="448"/>
      <c r="AR58" s="448"/>
      <c r="AS58" s="448"/>
      <c r="AT58" s="448"/>
      <c r="AU58" s="449"/>
    </row>
    <row r="59" spans="1:52">
      <c r="B59" s="460"/>
      <c r="C59" s="289"/>
      <c r="D59" s="289"/>
      <c r="E59" s="289"/>
      <c r="F59" s="289"/>
      <c r="G59" s="289"/>
      <c r="H59" s="289"/>
      <c r="I59" s="289"/>
      <c r="J59" s="289"/>
      <c r="K59" s="289"/>
      <c r="L59" s="289"/>
      <c r="M59" s="289"/>
      <c r="N59" s="289"/>
      <c r="O59" s="461"/>
      <c r="P59" s="288"/>
      <c r="Q59" s="289"/>
      <c r="R59" s="289"/>
      <c r="S59" s="289"/>
      <c r="T59" s="289"/>
      <c r="U59" s="289"/>
      <c r="V59" s="357"/>
      <c r="W59" s="354"/>
      <c r="X59" s="355"/>
      <c r="Y59" s="355"/>
      <c r="Z59" s="355"/>
      <c r="AA59" s="355"/>
      <c r="AB59" s="355"/>
      <c r="AC59" s="355"/>
      <c r="AD59" s="355"/>
      <c r="AE59" s="355"/>
      <c r="AF59" s="355"/>
      <c r="AG59" s="356"/>
      <c r="AH59" s="288"/>
      <c r="AI59" s="289"/>
      <c r="AJ59" s="289"/>
      <c r="AK59" s="289"/>
      <c r="AL59" s="357"/>
      <c r="AM59" s="447"/>
      <c r="AN59" s="448"/>
      <c r="AO59" s="448"/>
      <c r="AP59" s="448"/>
      <c r="AQ59" s="448"/>
      <c r="AR59" s="448"/>
      <c r="AS59" s="448"/>
      <c r="AT59" s="448"/>
      <c r="AU59" s="449"/>
    </row>
    <row r="60" spans="1:52">
      <c r="B60" s="348"/>
      <c r="C60" s="349"/>
      <c r="D60" s="349"/>
      <c r="E60" s="349"/>
      <c r="F60" s="349"/>
      <c r="G60" s="349"/>
      <c r="H60" s="349"/>
      <c r="I60" s="349"/>
      <c r="J60" s="349"/>
      <c r="K60" s="349"/>
      <c r="L60" s="349"/>
      <c r="M60" s="349"/>
      <c r="N60" s="349"/>
      <c r="O60" s="350"/>
      <c r="P60" s="439"/>
      <c r="Q60" s="439"/>
      <c r="R60" s="439"/>
      <c r="S60" s="439"/>
      <c r="T60" s="439"/>
      <c r="U60" s="439"/>
      <c r="V60" s="440"/>
      <c r="W60" s="348"/>
      <c r="X60" s="349"/>
      <c r="Y60" s="349"/>
      <c r="Z60" s="349"/>
      <c r="AA60" s="349"/>
      <c r="AB60" s="349"/>
      <c r="AC60" s="349"/>
      <c r="AD60" s="349"/>
      <c r="AE60" s="349"/>
      <c r="AF60" s="349"/>
      <c r="AG60" s="350"/>
      <c r="AH60" s="441"/>
      <c r="AI60" s="442"/>
      <c r="AJ60" s="442"/>
      <c r="AK60" s="442"/>
      <c r="AL60" s="443"/>
      <c r="AM60" s="447"/>
      <c r="AN60" s="448"/>
      <c r="AO60" s="448"/>
      <c r="AP60" s="448"/>
      <c r="AQ60" s="448"/>
      <c r="AR60" s="448"/>
      <c r="AS60" s="448"/>
      <c r="AT60" s="448"/>
      <c r="AU60" s="449"/>
    </row>
    <row r="61" spans="1:52" ht="16.5" thickBot="1">
      <c r="B61" s="379" t="s">
        <v>202</v>
      </c>
      <c r="C61" s="380"/>
      <c r="D61" s="380"/>
      <c r="E61" s="380"/>
      <c r="F61" s="380"/>
      <c r="G61" s="380"/>
      <c r="H61" s="380"/>
      <c r="I61" s="380"/>
      <c r="J61" s="380"/>
      <c r="K61" s="380"/>
      <c r="L61" s="380"/>
      <c r="M61" s="380"/>
      <c r="N61" s="380"/>
      <c r="O61" s="381"/>
      <c r="P61" s="382">
        <f>SUM(P56:V59)</f>
        <v>0</v>
      </c>
      <c r="Q61" s="382"/>
      <c r="R61" s="382"/>
      <c r="S61" s="382"/>
      <c r="T61" s="382"/>
      <c r="U61" s="382"/>
      <c r="V61" s="383"/>
      <c r="W61" s="346" t="s">
        <v>203</v>
      </c>
      <c r="X61" s="342"/>
      <c r="Y61" s="342"/>
      <c r="Z61" s="342"/>
      <c r="AA61" s="342"/>
      <c r="AB61" s="342"/>
      <c r="AC61" s="342"/>
      <c r="AD61" s="342"/>
      <c r="AE61" s="342"/>
      <c r="AF61" s="342"/>
      <c r="AG61" s="347"/>
      <c r="AH61" s="341">
        <f>SUM(AH56:AL60)</f>
        <v>0</v>
      </c>
      <c r="AI61" s="342"/>
      <c r="AJ61" s="342"/>
      <c r="AK61" s="342"/>
      <c r="AL61" s="343"/>
      <c r="AM61" s="384">
        <f>P61-AH61</f>
        <v>0</v>
      </c>
      <c r="AN61" s="384"/>
      <c r="AO61" s="384"/>
      <c r="AP61" s="384"/>
      <c r="AQ61" s="384"/>
      <c r="AR61" s="384"/>
      <c r="AS61" s="384"/>
      <c r="AT61" s="384"/>
      <c r="AU61" s="385"/>
    </row>
    <row r="62" spans="1:52">
      <c r="B62" s="6"/>
      <c r="C62" s="6"/>
      <c r="D62" s="6"/>
      <c r="E62" s="6"/>
      <c r="F62" s="6"/>
      <c r="G62" s="6"/>
      <c r="H62" s="6"/>
      <c r="I62" s="6"/>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row>
    <row r="63" spans="1:52" ht="16.5" thickBot="1">
      <c r="A63" s="2" t="s">
        <v>204</v>
      </c>
    </row>
    <row r="64" spans="1:52">
      <c r="B64" s="303" t="s">
        <v>115</v>
      </c>
      <c r="C64" s="283"/>
      <c r="D64" s="283"/>
      <c r="E64" s="283"/>
      <c r="F64" s="283"/>
      <c r="G64" s="283"/>
      <c r="H64" s="283"/>
      <c r="I64" s="284"/>
      <c r="J64" s="344">
        <f>入力シート!K79</f>
        <v>0</v>
      </c>
      <c r="K64" s="344"/>
      <c r="L64" s="344"/>
      <c r="M64" s="344"/>
      <c r="N64" s="344"/>
      <c r="O64" s="344"/>
      <c r="P64" s="344"/>
      <c r="Q64" s="344"/>
      <c r="R64" s="344"/>
      <c r="S64" s="344"/>
      <c r="T64" s="344"/>
      <c r="U64" s="344"/>
      <c r="V64" s="344"/>
      <c r="W64" s="344"/>
      <c r="X64" s="344"/>
      <c r="Y64" s="344"/>
      <c r="Z64" s="344"/>
      <c r="AA64" s="344"/>
      <c r="AB64" s="344"/>
      <c r="AC64" s="344"/>
      <c r="AD64" s="344"/>
      <c r="AE64" s="344"/>
      <c r="AF64" s="344"/>
      <c r="AG64" s="344"/>
      <c r="AH64" s="344"/>
      <c r="AI64" s="344"/>
      <c r="AJ64" s="344"/>
      <c r="AK64" s="344"/>
      <c r="AL64" s="344"/>
      <c r="AM64" s="344"/>
      <c r="AN64" s="344"/>
      <c r="AO64" s="344"/>
      <c r="AP64" s="344"/>
      <c r="AQ64" s="344"/>
      <c r="AR64" s="344"/>
      <c r="AS64" s="344"/>
      <c r="AT64" s="344"/>
      <c r="AU64" s="345"/>
    </row>
    <row r="65" spans="2:47" ht="16.5" thickBot="1">
      <c r="B65" s="398" t="s">
        <v>116</v>
      </c>
      <c r="C65" s="399"/>
      <c r="D65" s="399"/>
      <c r="E65" s="399"/>
      <c r="F65" s="399"/>
      <c r="G65" s="399"/>
      <c r="H65" s="399"/>
      <c r="I65" s="400"/>
      <c r="J65" s="401">
        <f>入力シート!K80</f>
        <v>0</v>
      </c>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c r="AT65" s="401"/>
      <c r="AU65" s="402"/>
    </row>
    <row r="66" spans="2:47">
      <c r="B66" s="403"/>
      <c r="C66" s="404"/>
      <c r="D66" s="404"/>
      <c r="E66" s="404"/>
      <c r="F66" s="404"/>
      <c r="G66" s="404"/>
      <c r="H66" s="404"/>
      <c r="I66" s="404"/>
      <c r="J66" s="416" t="s">
        <v>118</v>
      </c>
      <c r="K66" s="412"/>
      <c r="L66" s="412"/>
      <c r="M66" s="412"/>
      <c r="N66" s="412"/>
      <c r="O66" s="412"/>
      <c r="P66" s="412"/>
      <c r="Q66" s="412"/>
      <c r="R66" s="412"/>
      <c r="S66" s="412"/>
      <c r="T66" s="412"/>
      <c r="U66" s="412"/>
      <c r="V66" s="412"/>
      <c r="W66" s="412"/>
      <c r="X66" s="405" t="s">
        <v>119</v>
      </c>
      <c r="Y66" s="405"/>
      <c r="Z66" s="405"/>
      <c r="AA66" s="405"/>
      <c r="AB66" s="405"/>
      <c r="AC66" s="405"/>
      <c r="AD66" s="405" t="s">
        <v>12</v>
      </c>
      <c r="AE66" s="405"/>
      <c r="AF66" s="405"/>
      <c r="AG66" s="405"/>
      <c r="AH66" s="414" t="s">
        <v>120</v>
      </c>
      <c r="AI66" s="414"/>
      <c r="AJ66" s="414"/>
      <c r="AK66" s="414"/>
      <c r="AL66" s="414"/>
      <c r="AM66" s="411" t="s">
        <v>121</v>
      </c>
      <c r="AN66" s="412"/>
      <c r="AO66" s="412"/>
      <c r="AP66" s="412"/>
      <c r="AQ66" s="412"/>
      <c r="AR66" s="412"/>
      <c r="AS66" s="412"/>
      <c r="AT66" s="412"/>
      <c r="AU66" s="413"/>
    </row>
    <row r="67" spans="2:47" ht="24.75">
      <c r="B67" s="353" t="s">
        <v>122</v>
      </c>
      <c r="C67" s="339"/>
      <c r="D67" s="339"/>
      <c r="E67" s="339"/>
      <c r="F67" s="339"/>
      <c r="G67" s="339"/>
      <c r="H67" s="339"/>
      <c r="I67" s="339"/>
      <c r="J67" s="415">
        <f>入力シート!K82</f>
        <v>0</v>
      </c>
      <c r="K67" s="406"/>
      <c r="L67" s="406"/>
      <c r="M67" s="406"/>
      <c r="N67" s="406"/>
      <c r="O67" s="406"/>
      <c r="P67" s="406"/>
      <c r="Q67" s="406"/>
      <c r="R67" s="406"/>
      <c r="S67" s="406"/>
      <c r="T67" s="406"/>
      <c r="U67" s="406"/>
      <c r="V67" s="406"/>
      <c r="W67" s="406"/>
      <c r="X67" s="406">
        <f>入力シート!U82</f>
        <v>0</v>
      </c>
      <c r="Y67" s="406"/>
      <c r="Z67" s="406"/>
      <c r="AA67" s="406"/>
      <c r="AB67" s="406"/>
      <c r="AC67" s="406"/>
      <c r="AD67" s="406">
        <f>入力シート!Z82</f>
        <v>0</v>
      </c>
      <c r="AE67" s="406" ph="1"/>
      <c r="AF67" s="406" ph="1"/>
      <c r="AG67" s="406" ph="1"/>
      <c r="AH67" s="406">
        <f>入力シート!AG82</f>
        <v>0</v>
      </c>
      <c r="AI67" s="406"/>
      <c r="AJ67" s="406"/>
      <c r="AK67" s="406"/>
      <c r="AL67" s="406"/>
      <c r="AM67" s="406">
        <f>入力シート!AL82</f>
        <v>0</v>
      </c>
      <c r="AN67" s="406"/>
      <c r="AO67" s="406"/>
      <c r="AP67" s="406"/>
      <c r="AQ67" s="406"/>
      <c r="AR67" s="406"/>
      <c r="AS67" s="406"/>
      <c r="AT67" s="406"/>
      <c r="AU67" s="410"/>
    </row>
    <row r="68" spans="2:47" ht="25.5" thickBot="1">
      <c r="B68" s="398" t="s">
        <v>128</v>
      </c>
      <c r="C68" s="399"/>
      <c r="D68" s="399"/>
      <c r="E68" s="399"/>
      <c r="F68" s="399"/>
      <c r="G68" s="399"/>
      <c r="H68" s="399"/>
      <c r="I68" s="399"/>
      <c r="J68" s="408">
        <f>入力シート!K83</f>
        <v>0</v>
      </c>
      <c r="K68" s="407"/>
      <c r="L68" s="407"/>
      <c r="M68" s="407"/>
      <c r="N68" s="407"/>
      <c r="O68" s="407"/>
      <c r="P68" s="407"/>
      <c r="Q68" s="407"/>
      <c r="R68" s="407"/>
      <c r="S68" s="407"/>
      <c r="T68" s="407"/>
      <c r="U68" s="407"/>
      <c r="V68" s="407"/>
      <c r="W68" s="407"/>
      <c r="X68" s="407">
        <f>入力シート!U83</f>
        <v>0</v>
      </c>
      <c r="Y68" s="407"/>
      <c r="Z68" s="407"/>
      <c r="AA68" s="407"/>
      <c r="AB68" s="407"/>
      <c r="AC68" s="407"/>
      <c r="AD68" s="407">
        <f>入力シート!Z83</f>
        <v>0</v>
      </c>
      <c r="AE68" s="407" ph="1"/>
      <c r="AF68" s="407" ph="1"/>
      <c r="AG68" s="407" ph="1"/>
      <c r="AH68" s="407">
        <f>入力シート!AG83</f>
        <v>0</v>
      </c>
      <c r="AI68" s="407"/>
      <c r="AJ68" s="407"/>
      <c r="AK68" s="407"/>
      <c r="AL68" s="407"/>
      <c r="AM68" s="407">
        <f>入力シート!AL83</f>
        <v>0</v>
      </c>
      <c r="AN68" s="407"/>
      <c r="AO68" s="407"/>
      <c r="AP68" s="407"/>
      <c r="AQ68" s="407"/>
      <c r="AR68" s="407"/>
      <c r="AS68" s="407"/>
      <c r="AT68" s="407"/>
      <c r="AU68" s="409"/>
    </row>
    <row r="74" spans="2:47" ht="24.75">
      <c r="AE74" s="2" ph="1"/>
      <c r="AF74" s="2" ph="1"/>
      <c r="AG74" s="2" ph="1"/>
    </row>
    <row r="75" spans="2:47" ht="24.75">
      <c r="AE75" s="2" ph="1"/>
      <c r="AF75" s="2" ph="1"/>
      <c r="AG75" s="2" ph="1"/>
    </row>
    <row r="80" spans="2:47" ht="24.75">
      <c r="AE80" s="2" ph="1"/>
      <c r="AF80" s="2" ph="1"/>
      <c r="AG80" s="2" ph="1"/>
    </row>
    <row r="81" spans="31:33" ht="24.75">
      <c r="AE81" s="2" ph="1"/>
      <c r="AF81" s="2" ph="1"/>
      <c r="AG81" s="2" ph="1"/>
    </row>
    <row r="82" spans="31:33" ht="24.75">
      <c r="AE82" s="2" ph="1"/>
      <c r="AF82" s="2" ph="1"/>
      <c r="AG82" s="2" ph="1"/>
    </row>
    <row r="83" spans="31:33" ht="24.75">
      <c r="AE83" s="2" ph="1"/>
      <c r="AF83" s="2" ph="1"/>
      <c r="AG83" s="2" ph="1"/>
    </row>
    <row r="84" spans="31:33" ht="24.75">
      <c r="AE84" s="2" ph="1"/>
      <c r="AF84" s="2" ph="1"/>
      <c r="AG84" s="2" ph="1"/>
    </row>
    <row r="85" spans="31:33" ht="24.75">
      <c r="AE85" s="2" ph="1"/>
      <c r="AF85" s="2" ph="1"/>
      <c r="AG85" s="2" ph="1"/>
    </row>
    <row r="86" spans="31:33" ht="24.75">
      <c r="AE86" s="2" ph="1"/>
      <c r="AF86" s="2" ph="1"/>
      <c r="AG86" s="2" ph="1"/>
    </row>
    <row r="87" spans="31:33" ht="24.75">
      <c r="AE87" s="2" ph="1"/>
      <c r="AF87" s="2" ph="1"/>
      <c r="AG87" s="2" ph="1"/>
    </row>
    <row r="88" spans="31:33" ht="24.75">
      <c r="AE88" s="2" ph="1"/>
      <c r="AF88" s="2" ph="1"/>
      <c r="AG88" s="2" ph="1"/>
    </row>
    <row r="89" spans="31:33" ht="24.75">
      <c r="AE89" s="2" ph="1"/>
      <c r="AF89" s="2" ph="1"/>
      <c r="AG89" s="2" ph="1"/>
    </row>
    <row r="90" spans="31:33" ht="24.75">
      <c r="AE90" s="2" ph="1"/>
      <c r="AF90" s="2" ph="1"/>
      <c r="AG90" s="2" ph="1"/>
    </row>
    <row r="91" spans="31:33" ht="24.75">
      <c r="AE91" s="2" ph="1"/>
      <c r="AF91" s="2" ph="1"/>
      <c r="AG91" s="2" ph="1"/>
    </row>
    <row r="96" spans="31:33" ht="24.75">
      <c r="AE96" s="2" ph="1"/>
      <c r="AF96" s="2" ph="1"/>
      <c r="AG96" s="2" ph="1"/>
    </row>
    <row r="97" spans="31:33" ht="24.75">
      <c r="AE97" s="2" ph="1"/>
      <c r="AF97" s="2" ph="1"/>
      <c r="AG97" s="2" ph="1"/>
    </row>
    <row r="98" spans="31:33" ht="24.75">
      <c r="AE98" s="2" ph="1"/>
      <c r="AF98" s="2" ph="1"/>
      <c r="AG98" s="2" ph="1"/>
    </row>
    <row r="125" spans="31:33" ht="24.75">
      <c r="AE125" s="2" ph="1"/>
      <c r="AF125" s="2" ph="1"/>
      <c r="AG125" s="2" ph="1"/>
    </row>
    <row r="126" spans="31:33" ht="24.75">
      <c r="AE126" s="2" ph="1"/>
      <c r="AF126" s="2" ph="1"/>
      <c r="AG126" s="2" ph="1"/>
    </row>
    <row r="132" spans="31:33" ht="24.75">
      <c r="AE132" s="2" ph="1"/>
      <c r="AF132" s="2" ph="1"/>
      <c r="AG132" s="2" ph="1"/>
    </row>
    <row r="133" spans="31:33" ht="24.75">
      <c r="AE133" s="2" ph="1"/>
      <c r="AF133" s="2" ph="1"/>
      <c r="AG133" s="2" ph="1"/>
    </row>
    <row r="138" spans="31:33" ht="24.75">
      <c r="AE138" s="2" ph="1"/>
      <c r="AF138" s="2" ph="1"/>
      <c r="AG138" s="2" ph="1"/>
    </row>
    <row r="139" spans="31:33" ht="24.75">
      <c r="AE139" s="2" ph="1"/>
      <c r="AF139" s="2" ph="1"/>
      <c r="AG139" s="2" ph="1"/>
    </row>
    <row r="140" spans="31:33" ht="24.75">
      <c r="AE140" s="2" ph="1"/>
      <c r="AF140" s="2" ph="1"/>
      <c r="AG140" s="2" ph="1"/>
    </row>
    <row r="141" spans="31:33" ht="24.75">
      <c r="AE141" s="2" ph="1"/>
      <c r="AF141" s="2" ph="1"/>
      <c r="AG141" s="2" ph="1"/>
    </row>
    <row r="142" spans="31:33" ht="24.75">
      <c r="AE142" s="2" ph="1"/>
      <c r="AF142" s="2" ph="1"/>
      <c r="AG142" s="2" ph="1"/>
    </row>
    <row r="143" spans="31:33" ht="24.75">
      <c r="AE143" s="2" ph="1"/>
      <c r="AF143" s="2" ph="1"/>
      <c r="AG143" s="2" ph="1"/>
    </row>
    <row r="144" spans="31:33" ht="24.75">
      <c r="AE144" s="2" ph="1"/>
      <c r="AF144" s="2" ph="1"/>
      <c r="AG144" s="2" ph="1"/>
    </row>
    <row r="145" spans="31:33" ht="24.75">
      <c r="AE145" s="2" ph="1"/>
      <c r="AF145" s="2" ph="1"/>
      <c r="AG145" s="2" ph="1"/>
    </row>
    <row r="146" spans="31:33" ht="24.75">
      <c r="AE146" s="2" ph="1"/>
      <c r="AF146" s="2" ph="1"/>
      <c r="AG146" s="2" ph="1"/>
    </row>
    <row r="147" spans="31:33" ht="24.75">
      <c r="AE147" s="2" ph="1"/>
      <c r="AF147" s="2" ph="1"/>
      <c r="AG147" s="2" ph="1"/>
    </row>
    <row r="148" spans="31:33" ht="24.75">
      <c r="AE148" s="2" ph="1"/>
      <c r="AF148" s="2" ph="1"/>
      <c r="AG148" s="2" ph="1"/>
    </row>
    <row r="149" spans="31:33" ht="24.75">
      <c r="AE149" s="2" ph="1"/>
      <c r="AF149" s="2" ph="1"/>
      <c r="AG149" s="2" ph="1"/>
    </row>
    <row r="154" spans="31:33" ht="24.75">
      <c r="AE154" s="2" ph="1"/>
      <c r="AF154" s="2" ph="1"/>
      <c r="AG154" s="2" ph="1"/>
    </row>
    <row r="155" spans="31:33" ht="24.75">
      <c r="AE155" s="2" ph="1"/>
      <c r="AF155" s="2" ph="1"/>
      <c r="AG155" s="2" ph="1"/>
    </row>
    <row r="156" spans="31:33" ht="24.75">
      <c r="AE156" s="2" ph="1"/>
      <c r="AF156" s="2" ph="1"/>
      <c r="AG156" s="2" ph="1"/>
    </row>
    <row r="158" spans="31:33" ht="24.75">
      <c r="AE158" s="2" ph="1"/>
      <c r="AF158" s="2" ph="1"/>
      <c r="AG158" s="2" ph="1"/>
    </row>
    <row r="159" spans="31:33" ht="24.75">
      <c r="AE159" s="2" ph="1"/>
      <c r="AF159" s="2" ph="1"/>
      <c r="AG159" s="2" ph="1"/>
    </row>
    <row r="160" spans="31:33" ht="24.75">
      <c r="AE160" s="2" ph="1"/>
      <c r="AF160" s="2" ph="1"/>
      <c r="AG160" s="2" ph="1"/>
    </row>
    <row r="161" spans="31:33" ht="24.75">
      <c r="AE161" s="2" ph="1"/>
      <c r="AF161" s="2" ph="1"/>
      <c r="AG161" s="2" ph="1"/>
    </row>
    <row r="162" spans="31:33" ht="24.75">
      <c r="AE162" s="2" ph="1"/>
      <c r="AF162" s="2" ph="1"/>
      <c r="AG162" s="2" ph="1"/>
    </row>
    <row r="163" spans="31:33" ht="24.75">
      <c r="AE163" s="2" ph="1"/>
      <c r="AF163" s="2" ph="1"/>
      <c r="AG163" s="2" ph="1"/>
    </row>
    <row r="164" spans="31:33" ht="24.75">
      <c r="AE164" s="2" ph="1"/>
      <c r="AF164" s="2" ph="1"/>
      <c r="AG164" s="2" ph="1"/>
    </row>
    <row r="165" spans="31:33" ht="24.75">
      <c r="AE165" s="2" ph="1"/>
      <c r="AF165" s="2" ph="1"/>
      <c r="AG165" s="2" ph="1"/>
    </row>
    <row r="166" spans="31:33" ht="24.75">
      <c r="AE166" s="2" ph="1"/>
      <c r="AF166" s="2" ph="1"/>
      <c r="AG166" s="2" ph="1"/>
    </row>
    <row r="167" spans="31:33" ht="24.75">
      <c r="AE167" s="2" ph="1"/>
      <c r="AF167" s="2" ph="1"/>
      <c r="AG167" s="2" ph="1"/>
    </row>
    <row r="168" spans="31:33" ht="24.75">
      <c r="AE168" s="2" ph="1"/>
      <c r="AF168" s="2" ph="1"/>
      <c r="AG168" s="2" ph="1"/>
    </row>
    <row r="169" spans="31:33" ht="24.75">
      <c r="AE169" s="2" ph="1"/>
      <c r="AF169" s="2" ph="1"/>
      <c r="AG169" s="2" ph="1"/>
    </row>
    <row r="174" spans="31:33" ht="24.75">
      <c r="AE174" s="2" ph="1"/>
      <c r="AF174" s="2" ph="1"/>
      <c r="AG174" s="2" ph="1"/>
    </row>
    <row r="175" spans="31:33" ht="24.75">
      <c r="AE175" s="2" ph="1"/>
      <c r="AF175" s="2" ph="1"/>
      <c r="AG175" s="2" ph="1"/>
    </row>
    <row r="176" spans="31:33" ht="24.75">
      <c r="AE176" s="2" ph="1"/>
      <c r="AF176" s="2" ph="1"/>
      <c r="AG176" s="2" ph="1"/>
    </row>
    <row r="177" spans="31:33" ht="24.75">
      <c r="AE177" s="2" ph="1"/>
      <c r="AF177" s="2" ph="1"/>
      <c r="AG177" s="2" ph="1"/>
    </row>
    <row r="178" spans="31:33" ht="24.75">
      <c r="AE178" s="2" ph="1"/>
      <c r="AF178" s="2" ph="1"/>
      <c r="AG178" s="2" ph="1"/>
    </row>
    <row r="179" spans="31:33" ht="24.75">
      <c r="AE179" s="2" ph="1"/>
      <c r="AF179" s="2" ph="1"/>
      <c r="AG179" s="2" ph="1"/>
    </row>
    <row r="180" spans="31:33" ht="24.75">
      <c r="AE180" s="2" ph="1"/>
      <c r="AF180" s="2" ph="1"/>
      <c r="AG180" s="2" ph="1"/>
    </row>
    <row r="181" spans="31:33" ht="24.75">
      <c r="AE181" s="2" ph="1"/>
      <c r="AF181" s="2" ph="1"/>
      <c r="AG181" s="2" ph="1"/>
    </row>
  </sheetData>
  <sheetProtection sheet="1" objects="1" scenarios="1" selectLockedCells="1" selectUnlockedCells="1"/>
  <mergeCells count="322">
    <mergeCell ref="AO6:AU6"/>
    <mergeCell ref="AH6:AN6"/>
    <mergeCell ref="AE6:AG6"/>
    <mergeCell ref="AE17:AG17"/>
    <mergeCell ref="C25:K25"/>
    <mergeCell ref="L25:O25"/>
    <mergeCell ref="P25:S25"/>
    <mergeCell ref="U25:V25"/>
    <mergeCell ref="W25:Z25"/>
    <mergeCell ref="AA25:AB25"/>
    <mergeCell ref="AE25:AG25"/>
    <mergeCell ref="AH25:AN25"/>
    <mergeCell ref="AH24:AN24"/>
    <mergeCell ref="C22:K22"/>
    <mergeCell ref="L22:O22"/>
    <mergeCell ref="P22:S22"/>
    <mergeCell ref="U22:V22"/>
    <mergeCell ref="W22:Z22"/>
    <mergeCell ref="AA22:AB22"/>
    <mergeCell ref="AE22:AG22"/>
    <mergeCell ref="AH22:AN22"/>
    <mergeCell ref="C23:K23"/>
    <mergeCell ref="L23:O23"/>
    <mergeCell ref="P23:S23"/>
    <mergeCell ref="C27:K27"/>
    <mergeCell ref="L27:O27"/>
    <mergeCell ref="P27:S27"/>
    <mergeCell ref="U27:V27"/>
    <mergeCell ref="W27:Z27"/>
    <mergeCell ref="AA27:AB27"/>
    <mergeCell ref="AE27:AG27"/>
    <mergeCell ref="AH27:AN27"/>
    <mergeCell ref="C26:K26"/>
    <mergeCell ref="L26:O26"/>
    <mergeCell ref="P26:S26"/>
    <mergeCell ref="U26:V26"/>
    <mergeCell ref="W26:Z26"/>
    <mergeCell ref="AA26:AB26"/>
    <mergeCell ref="AE26:AG26"/>
    <mergeCell ref="AH26:AN26"/>
    <mergeCell ref="U23:V23"/>
    <mergeCell ref="W23:Z23"/>
    <mergeCell ref="AA23:AB23"/>
    <mergeCell ref="AE23:AG23"/>
    <mergeCell ref="AH23:AN23"/>
    <mergeCell ref="C24:K24"/>
    <mergeCell ref="L24:O24"/>
    <mergeCell ref="P24:S24"/>
    <mergeCell ref="U24:V24"/>
    <mergeCell ref="U20:V20"/>
    <mergeCell ref="W20:Z20"/>
    <mergeCell ref="AA20:AB20"/>
    <mergeCell ref="AE20:AG20"/>
    <mergeCell ref="AH20:AN20"/>
    <mergeCell ref="C21:K21"/>
    <mergeCell ref="L21:O21"/>
    <mergeCell ref="P21:S21"/>
    <mergeCell ref="U21:V21"/>
    <mergeCell ref="W21:Z21"/>
    <mergeCell ref="AA21:AB21"/>
    <mergeCell ref="AE21:AG21"/>
    <mergeCell ref="AH21:AN21"/>
    <mergeCell ref="B44:K44"/>
    <mergeCell ref="B45:K45"/>
    <mergeCell ref="B46:K46"/>
    <mergeCell ref="B59:O59"/>
    <mergeCell ref="AH57:AL57"/>
    <mergeCell ref="T33:U33"/>
    <mergeCell ref="B56:O56"/>
    <mergeCell ref="P56:V56"/>
    <mergeCell ref="K34:M34"/>
    <mergeCell ref="N34:O34"/>
    <mergeCell ref="W34:Y34"/>
    <mergeCell ref="Z34:AB34"/>
    <mergeCell ref="AK34:AM34"/>
    <mergeCell ref="AH59:AL59"/>
    <mergeCell ref="B58:O58"/>
    <mergeCell ref="AH56:AL56"/>
    <mergeCell ref="AH55:AL55"/>
    <mergeCell ref="W56:AG56"/>
    <mergeCell ref="C33:G33"/>
    <mergeCell ref="K33:M33"/>
    <mergeCell ref="AI33:AJ33"/>
    <mergeCell ref="B50:K51"/>
    <mergeCell ref="B38:K38"/>
    <mergeCell ref="B37:K37"/>
    <mergeCell ref="W60:AG60"/>
    <mergeCell ref="W59:AG59"/>
    <mergeCell ref="P59:V59"/>
    <mergeCell ref="P60:V60"/>
    <mergeCell ref="W32:Y32"/>
    <mergeCell ref="AH60:AL60"/>
    <mergeCell ref="L43:AU43"/>
    <mergeCell ref="L44:AU44"/>
    <mergeCell ref="L45:AU45"/>
    <mergeCell ref="L46:AU46"/>
    <mergeCell ref="AN33:AO33"/>
    <mergeCell ref="P58:V58"/>
    <mergeCell ref="W57:AG57"/>
    <mergeCell ref="W58:AG58"/>
    <mergeCell ref="P55:V55"/>
    <mergeCell ref="AM55:AU60"/>
    <mergeCell ref="W55:AG55"/>
    <mergeCell ref="AQ33:AR33"/>
    <mergeCell ref="L50:AU51"/>
    <mergeCell ref="L38:AU38"/>
    <mergeCell ref="AT32:AU32"/>
    <mergeCell ref="AQ32:AS32"/>
    <mergeCell ref="U6:V6"/>
    <mergeCell ref="W6:Z6"/>
    <mergeCell ref="C7:K7"/>
    <mergeCell ref="AS33:AT33"/>
    <mergeCell ref="B31:J31"/>
    <mergeCell ref="B54:V54"/>
    <mergeCell ref="W54:AL54"/>
    <mergeCell ref="AM54:AU54"/>
    <mergeCell ref="AA28:AB28"/>
    <mergeCell ref="B32:F32"/>
    <mergeCell ref="G32:I32"/>
    <mergeCell ref="K32:M32"/>
    <mergeCell ref="W13:Z13"/>
    <mergeCell ref="W14:Z14"/>
    <mergeCell ref="W15:Z15"/>
    <mergeCell ref="W16:Z16"/>
    <mergeCell ref="U13:V13"/>
    <mergeCell ref="N32:O32"/>
    <mergeCell ref="AO32:AP32"/>
    <mergeCell ref="L13:O13"/>
    <mergeCell ref="L14:O14"/>
    <mergeCell ref="AA10:AB10"/>
    <mergeCell ref="AA9:AB9"/>
    <mergeCell ref="L10:O10"/>
    <mergeCell ref="A1:D1"/>
    <mergeCell ref="A2:AU2"/>
    <mergeCell ref="B4:V4"/>
    <mergeCell ref="W4:AD4"/>
    <mergeCell ref="B5:K5"/>
    <mergeCell ref="L5:O5"/>
    <mergeCell ref="P5:V5"/>
    <mergeCell ref="W5:Z5"/>
    <mergeCell ref="AH4:AU5"/>
    <mergeCell ref="AE4:AG5"/>
    <mergeCell ref="AI1:AU1"/>
    <mergeCell ref="AA5:AB5"/>
    <mergeCell ref="B65:I65"/>
    <mergeCell ref="J65:AU65"/>
    <mergeCell ref="B66:I66"/>
    <mergeCell ref="X66:AC66"/>
    <mergeCell ref="X67:AC67"/>
    <mergeCell ref="X68:AC68"/>
    <mergeCell ref="AD66:AG66"/>
    <mergeCell ref="AD68:AG68"/>
    <mergeCell ref="AD67:AG67"/>
    <mergeCell ref="AH68:AL68"/>
    <mergeCell ref="J68:W68"/>
    <mergeCell ref="AM68:AU68"/>
    <mergeCell ref="B68:I68"/>
    <mergeCell ref="B67:I67"/>
    <mergeCell ref="AM67:AU67"/>
    <mergeCell ref="AM66:AU66"/>
    <mergeCell ref="AH66:AL66"/>
    <mergeCell ref="AH67:AL67"/>
    <mergeCell ref="J67:W67"/>
    <mergeCell ref="J66:W66"/>
    <mergeCell ref="B61:O61"/>
    <mergeCell ref="P61:V61"/>
    <mergeCell ref="AM61:AU61"/>
    <mergeCell ref="C10:K10"/>
    <mergeCell ref="AA14:AB14"/>
    <mergeCell ref="AA13:AB13"/>
    <mergeCell ref="AA12:AB12"/>
    <mergeCell ref="AA11:AB11"/>
    <mergeCell ref="AC6:AD16"/>
    <mergeCell ref="L7:O7"/>
    <mergeCell ref="AH28:AU28"/>
    <mergeCell ref="K31:V31"/>
    <mergeCell ref="W28:Z28"/>
    <mergeCell ref="AC28:AD28"/>
    <mergeCell ref="B6:K6"/>
    <mergeCell ref="L6:O6"/>
    <mergeCell ref="P6:S6"/>
    <mergeCell ref="P57:V57"/>
    <mergeCell ref="C14:K14"/>
    <mergeCell ref="C15:K15"/>
    <mergeCell ref="C16:K16"/>
    <mergeCell ref="U14:V14"/>
    <mergeCell ref="U15:V15"/>
    <mergeCell ref="U16:V16"/>
    <mergeCell ref="B64:I64"/>
    <mergeCell ref="P7:S7"/>
    <mergeCell ref="U7:V7"/>
    <mergeCell ref="W7:Z7"/>
    <mergeCell ref="L12:O12"/>
    <mergeCell ref="B28:K28"/>
    <mergeCell ref="L28:O28"/>
    <mergeCell ref="P28:V28"/>
    <mergeCell ref="C8:K8"/>
    <mergeCell ref="L8:O8"/>
    <mergeCell ref="P8:S8"/>
    <mergeCell ref="U8:V8"/>
    <mergeCell ref="P11:S11"/>
    <mergeCell ref="P12:S12"/>
    <mergeCell ref="P13:S13"/>
    <mergeCell ref="P14:S14"/>
    <mergeCell ref="P15:S15"/>
    <mergeCell ref="P16:S16"/>
    <mergeCell ref="P9:S9"/>
    <mergeCell ref="U9:V9"/>
    <mergeCell ref="W9:Z9"/>
    <mergeCell ref="C11:K11"/>
    <mergeCell ref="C12:K12"/>
    <mergeCell ref="C13:K13"/>
    <mergeCell ref="AH61:AL61"/>
    <mergeCell ref="J64:AU64"/>
    <mergeCell ref="W61:AG61"/>
    <mergeCell ref="B60:O60"/>
    <mergeCell ref="AN34:AO34"/>
    <mergeCell ref="Q33:S33"/>
    <mergeCell ref="Z33:AB33"/>
    <mergeCell ref="W33:Y33"/>
    <mergeCell ref="AK33:AM33"/>
    <mergeCell ref="N33:O33"/>
    <mergeCell ref="B55:O55"/>
    <mergeCell ref="B57:O57"/>
    <mergeCell ref="AH58:AL58"/>
    <mergeCell ref="B39:K39"/>
    <mergeCell ref="L39:AU39"/>
    <mergeCell ref="B40:K40"/>
    <mergeCell ref="L40:AU40"/>
    <mergeCell ref="B41:K41"/>
    <mergeCell ref="L41:AU41"/>
    <mergeCell ref="B47:K47"/>
    <mergeCell ref="L47:AU47"/>
    <mergeCell ref="B42:K42"/>
    <mergeCell ref="L42:AU42"/>
    <mergeCell ref="B43:K43"/>
    <mergeCell ref="P10:S10"/>
    <mergeCell ref="U10:V10"/>
    <mergeCell ref="C9:K9"/>
    <mergeCell ref="L9:O9"/>
    <mergeCell ref="AE14:AG14"/>
    <mergeCell ref="AE15:AG15"/>
    <mergeCell ref="AA8:AB8"/>
    <mergeCell ref="AA7:AB7"/>
    <mergeCell ref="L15:O15"/>
    <mergeCell ref="W11:Z11"/>
    <mergeCell ref="W12:Z12"/>
    <mergeCell ref="L11:O11"/>
    <mergeCell ref="U11:V11"/>
    <mergeCell ref="U12:V12"/>
    <mergeCell ref="AA6:AB6"/>
    <mergeCell ref="AC5:AD5"/>
    <mergeCell ref="W8:Z8"/>
    <mergeCell ref="W10:Z10"/>
    <mergeCell ref="AA16:AB16"/>
    <mergeCell ref="AA15:AB15"/>
    <mergeCell ref="AH7:AN7"/>
    <mergeCell ref="AO7:AU7"/>
    <mergeCell ref="AH8:AN8"/>
    <mergeCell ref="AH9:AN9"/>
    <mergeCell ref="AH10:AN10"/>
    <mergeCell ref="AH11:AN11"/>
    <mergeCell ref="AH12:AN12"/>
    <mergeCell ref="AH13:AN13"/>
    <mergeCell ref="AE7:AG7"/>
    <mergeCell ref="AE8:AG8"/>
    <mergeCell ref="AE9:AG9"/>
    <mergeCell ref="AE10:AG10"/>
    <mergeCell ref="AE11:AG11"/>
    <mergeCell ref="AE12:AG12"/>
    <mergeCell ref="AE13:AG13"/>
    <mergeCell ref="AO8:AU8"/>
    <mergeCell ref="AO9:AU9"/>
    <mergeCell ref="AO10:AU10"/>
    <mergeCell ref="W31:AH31"/>
    <mergeCell ref="AI31:AU31"/>
    <mergeCell ref="Z32:AB32"/>
    <mergeCell ref="H33:J33"/>
    <mergeCell ref="B17:K17"/>
    <mergeCell ref="L17:O17"/>
    <mergeCell ref="P17:S17"/>
    <mergeCell ref="U17:V17"/>
    <mergeCell ref="W17:Z17"/>
    <mergeCell ref="AA17:AB17"/>
    <mergeCell ref="AC17:AD27"/>
    <mergeCell ref="C18:K18"/>
    <mergeCell ref="L18:O18"/>
    <mergeCell ref="AH17:AN17"/>
    <mergeCell ref="AO17:AU27"/>
    <mergeCell ref="C19:K19"/>
    <mergeCell ref="L19:O19"/>
    <mergeCell ref="P19:S19"/>
    <mergeCell ref="U19:V19"/>
    <mergeCell ref="W19:Z19"/>
    <mergeCell ref="AA19:AB19"/>
    <mergeCell ref="C20:K20"/>
    <mergeCell ref="L20:O20"/>
    <mergeCell ref="P20:S20"/>
    <mergeCell ref="AO11:AU11"/>
    <mergeCell ref="AO12:AU12"/>
    <mergeCell ref="AO13:AU13"/>
    <mergeCell ref="AO14:AU14"/>
    <mergeCell ref="AO15:AU15"/>
    <mergeCell ref="AO16:AU16"/>
    <mergeCell ref="L37:AU37"/>
    <mergeCell ref="P18:S18"/>
    <mergeCell ref="U18:V18"/>
    <mergeCell ref="W18:Z18"/>
    <mergeCell ref="AA18:AB18"/>
    <mergeCell ref="AE18:AG18"/>
    <mergeCell ref="AH18:AN18"/>
    <mergeCell ref="L16:O16"/>
    <mergeCell ref="AE16:AG16"/>
    <mergeCell ref="AE28:AG28"/>
    <mergeCell ref="AH14:AN14"/>
    <mergeCell ref="AH15:AN15"/>
    <mergeCell ref="AH16:AN16"/>
    <mergeCell ref="AE19:AG19"/>
    <mergeCell ref="AH19:AN19"/>
    <mergeCell ref="W24:Z24"/>
    <mergeCell ref="AA24:AB24"/>
    <mergeCell ref="AE24:AG24"/>
  </mergeCells>
  <phoneticPr fontId="6"/>
  <printOptions horizontalCentered="1"/>
  <pageMargins left="0.59055118110236215" right="0.59055118110236215" top="0.59055118110236215" bottom="0.59055118110236215" header="0.39370078740157483" footer="0.27559055118110237"/>
  <pageSetup paperSize="9" scale="58" orientation="portrait" r:id="rId1"/>
  <rowBreaks count="1" manualBreakCount="1">
    <brk id="28" max="4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B31E-39B3-4C7F-B541-F6000C37821E}">
  <dimension ref="A1:AI50"/>
  <sheetViews>
    <sheetView showZeros="0" view="pageBreakPreview" topLeftCell="A34" zoomScaleSheetLayoutView="100" workbookViewId="0">
      <selection activeCell="AH8" sqref="AH8"/>
    </sheetView>
  </sheetViews>
  <sheetFormatPr defaultColWidth="2.5" defaultRowHeight="18.75" customHeight="1"/>
  <cols>
    <col min="1" max="16384" width="2.5" style="64"/>
  </cols>
  <sheetData>
    <row r="1" spans="1:35" ht="18.75" customHeight="1">
      <c r="AI1" s="79"/>
    </row>
    <row r="2" spans="1:35" ht="18.75" customHeight="1">
      <c r="Z2" s="99"/>
      <c r="AA2" s="99"/>
      <c r="AB2" s="99"/>
      <c r="AC2" s="99"/>
      <c r="AD2" s="99"/>
      <c r="AE2" s="99"/>
      <c r="AF2" s="99"/>
      <c r="AG2" s="99"/>
      <c r="AH2" s="99"/>
      <c r="AI2" s="71"/>
    </row>
    <row r="3" spans="1:35" ht="18.75" customHeight="1">
      <c r="X3" s="72"/>
      <c r="Y3" s="72"/>
      <c r="Z3" s="487" t="s">
        <v>205</v>
      </c>
      <c r="AA3" s="487"/>
      <c r="AB3" s="487"/>
      <c r="AC3" s="487"/>
      <c r="AD3" s="487"/>
      <c r="AE3" s="487"/>
      <c r="AF3" s="487"/>
      <c r="AG3" s="487"/>
      <c r="AH3" s="487"/>
    </row>
    <row r="4" spans="1:35" ht="18.75" customHeight="1">
      <c r="X4" s="72"/>
      <c r="Y4" s="72"/>
      <c r="Z4" s="72"/>
      <c r="AA4" s="80"/>
      <c r="AB4" s="80"/>
      <c r="AC4" s="80"/>
      <c r="AD4" s="80"/>
      <c r="AE4" s="80"/>
      <c r="AF4" s="80"/>
      <c r="AG4" s="80"/>
      <c r="AH4" s="80"/>
    </row>
    <row r="5" spans="1:35" ht="18.75" customHeight="1">
      <c r="X5" s="72"/>
      <c r="Y5" s="72"/>
      <c r="Z5" s="72"/>
      <c r="AA5" s="72"/>
      <c r="AB5" s="72"/>
      <c r="AC5" s="72"/>
      <c r="AD5" s="72"/>
      <c r="AE5" s="72"/>
      <c r="AF5" s="72"/>
      <c r="AG5" s="72"/>
    </row>
    <row r="6" spans="1:35" ht="18.75" customHeight="1">
      <c r="A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row>
    <row r="7" spans="1:35" ht="18.75" customHeight="1">
      <c r="A7" s="70"/>
      <c r="C7" s="272" t="s">
        <v>206</v>
      </c>
      <c r="D7" s="272"/>
      <c r="E7" s="272"/>
      <c r="F7" s="272"/>
      <c r="G7" s="272"/>
      <c r="H7" s="272"/>
      <c r="I7" s="272"/>
      <c r="J7" s="272"/>
      <c r="K7" s="272"/>
      <c r="L7" s="272"/>
      <c r="M7" s="272"/>
      <c r="N7" s="272"/>
      <c r="O7" s="272"/>
      <c r="P7" s="272"/>
      <c r="Q7" s="272"/>
    </row>
    <row r="10" spans="1:35" ht="18.75" customHeight="1">
      <c r="A10" s="70"/>
    </row>
    <row r="11" spans="1:35" ht="18.75" customHeight="1">
      <c r="Q11" s="272" t="s">
        <v>147</v>
      </c>
      <c r="R11" s="272"/>
      <c r="S11" s="272"/>
      <c r="T11" s="272"/>
      <c r="U11" s="486">
        <f>入力シート!G5</f>
        <v>0</v>
      </c>
      <c r="V11" s="486"/>
      <c r="W11" s="486"/>
      <c r="X11" s="486"/>
      <c r="Y11" s="486"/>
      <c r="Z11" s="486"/>
      <c r="AA11" s="486"/>
      <c r="AB11" s="486"/>
      <c r="AC11" s="486"/>
      <c r="AD11" s="486"/>
      <c r="AE11" s="486"/>
      <c r="AF11" s="486"/>
      <c r="AG11" s="486"/>
      <c r="AH11" s="486"/>
    </row>
    <row r="12" spans="1:35" ht="18.75" customHeight="1">
      <c r="A12" s="70"/>
      <c r="Q12" s="272" t="s">
        <v>207</v>
      </c>
      <c r="R12" s="272"/>
      <c r="S12" s="272"/>
      <c r="T12" s="272"/>
      <c r="U12" s="488">
        <f>入力シート!G6</f>
        <v>0</v>
      </c>
      <c r="V12" s="488"/>
      <c r="W12" s="488"/>
      <c r="X12" s="488"/>
      <c r="Y12" s="488"/>
      <c r="Z12" s="488"/>
      <c r="AA12" s="488"/>
      <c r="AB12" s="488"/>
      <c r="AC12" s="488"/>
      <c r="AD12" s="488"/>
      <c r="AE12" s="488"/>
      <c r="AF12" s="488"/>
      <c r="AG12" s="488"/>
      <c r="AH12" s="488"/>
    </row>
    <row r="13" spans="1:35" ht="18.75" customHeight="1">
      <c r="A13" s="70"/>
      <c r="U13" s="488"/>
      <c r="V13" s="488"/>
      <c r="W13" s="488"/>
      <c r="X13" s="488"/>
      <c r="Y13" s="488"/>
      <c r="Z13" s="488"/>
      <c r="AA13" s="488"/>
      <c r="AB13" s="488"/>
      <c r="AC13" s="488"/>
      <c r="AD13" s="488"/>
      <c r="AE13" s="488"/>
      <c r="AF13" s="488"/>
      <c r="AG13" s="488"/>
      <c r="AH13" s="488"/>
    </row>
    <row r="14" spans="1:35" ht="18.75" customHeight="1">
      <c r="A14" s="70"/>
      <c r="Q14" s="514" t="s">
        <v>208</v>
      </c>
      <c r="R14" s="514"/>
      <c r="S14" s="514"/>
      <c r="T14" s="514"/>
      <c r="U14" s="486">
        <f>入力シート!G7</f>
        <v>0</v>
      </c>
      <c r="V14" s="486"/>
      <c r="W14" s="486"/>
      <c r="X14" s="486"/>
      <c r="Y14" s="486"/>
      <c r="Z14" s="486"/>
      <c r="AA14" s="486"/>
      <c r="AB14" s="486"/>
      <c r="AC14" s="486"/>
      <c r="AD14" s="486"/>
      <c r="AE14" s="486"/>
      <c r="AF14" s="486"/>
      <c r="AG14" s="486"/>
      <c r="AH14" s="486"/>
    </row>
    <row r="15" spans="1:35" ht="18.75" customHeight="1">
      <c r="A15" s="70"/>
      <c r="U15" s="72"/>
      <c r="V15" s="72"/>
      <c r="W15" s="72"/>
      <c r="X15" s="72"/>
      <c r="Y15" s="72"/>
      <c r="Z15" s="72"/>
      <c r="AA15" s="72"/>
      <c r="AB15" s="72"/>
      <c r="AC15" s="72"/>
      <c r="AD15" s="72"/>
    </row>
    <row r="16" spans="1:35" ht="18.75" customHeight="1">
      <c r="A16" s="70"/>
      <c r="U16" s="72"/>
      <c r="V16" s="72"/>
      <c r="W16" s="72"/>
      <c r="X16" s="72"/>
      <c r="Y16" s="72"/>
      <c r="Z16" s="72"/>
      <c r="AA16" s="72"/>
      <c r="AB16" s="72"/>
      <c r="AC16" s="72"/>
      <c r="AD16" s="72"/>
    </row>
    <row r="17" spans="1:34" ht="18.75" customHeight="1">
      <c r="C17" s="276" t="s">
        <v>209</v>
      </c>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row>
    <row r="18" spans="1:34" ht="18.75" customHeight="1">
      <c r="A18" s="70"/>
    </row>
    <row r="19" spans="1:34" ht="18.75" customHeight="1">
      <c r="A19" s="70"/>
    </row>
    <row r="20" spans="1:34" ht="17.25" customHeight="1">
      <c r="A20" s="70"/>
      <c r="B20" s="489" t="s">
        <v>210</v>
      </c>
      <c r="C20" s="489"/>
      <c r="D20" s="489"/>
      <c r="E20" s="489"/>
      <c r="F20" s="489"/>
      <c r="G20" s="489"/>
      <c r="H20" s="489"/>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row>
    <row r="21" spans="1:34" ht="17.25" customHeight="1">
      <c r="B21" s="489"/>
      <c r="C21" s="489"/>
      <c r="D21" s="489"/>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row>
    <row r="22" spans="1:34" ht="18.75" customHeight="1">
      <c r="B22" s="489"/>
      <c r="C22" s="489"/>
      <c r="D22" s="489"/>
      <c r="E22" s="489"/>
      <c r="F22" s="489"/>
      <c r="G22" s="489"/>
      <c r="H22" s="489"/>
      <c r="I22" s="489"/>
      <c r="J22" s="489"/>
      <c r="K22" s="489"/>
      <c r="L22" s="489"/>
      <c r="M22" s="489"/>
      <c r="N22" s="489"/>
      <c r="O22" s="489"/>
      <c r="P22" s="489"/>
      <c r="Q22" s="489"/>
      <c r="R22" s="489"/>
      <c r="S22" s="489"/>
      <c r="T22" s="489"/>
      <c r="U22" s="489"/>
      <c r="V22" s="489"/>
      <c r="W22" s="489"/>
      <c r="X22" s="489"/>
      <c r="Y22" s="489"/>
      <c r="Z22" s="489"/>
      <c r="AA22" s="489"/>
      <c r="AB22" s="489"/>
      <c r="AC22" s="489"/>
      <c r="AD22" s="489"/>
      <c r="AE22" s="489"/>
      <c r="AF22" s="489"/>
      <c r="AG22" s="489"/>
      <c r="AH22" s="489"/>
    </row>
    <row r="23" spans="1:34" ht="18.75" customHeight="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row>
    <row r="24" spans="1:34" ht="18.75" customHeight="1">
      <c r="C24" s="490" t="s">
        <v>211</v>
      </c>
      <c r="D24" s="490"/>
      <c r="E24" s="490"/>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90"/>
    </row>
    <row r="25" spans="1:34" ht="18.75" customHeight="1">
      <c r="A25" s="70"/>
    </row>
    <row r="26" spans="1:34" ht="18.75" customHeight="1">
      <c r="C26" s="268" t="s">
        <v>212</v>
      </c>
      <c r="D26" s="268"/>
      <c r="E26" s="268"/>
      <c r="F26" s="268"/>
      <c r="G26" s="268"/>
      <c r="H26" s="268"/>
      <c r="I26" s="268"/>
      <c r="J26" s="268"/>
      <c r="K26" s="268"/>
      <c r="L26" s="268"/>
      <c r="M26" s="59"/>
      <c r="N26" s="491" t="s">
        <v>154</v>
      </c>
      <c r="O26" s="491"/>
      <c r="P26" s="491"/>
      <c r="Q26" s="492">
        <f>'別紙（実施・経費報告書）'!W28</f>
        <v>0</v>
      </c>
      <c r="R26" s="492"/>
      <c r="S26" s="492"/>
      <c r="T26" s="492"/>
      <c r="U26" s="492"/>
      <c r="V26" s="492"/>
      <c r="W26" s="492"/>
      <c r="X26" s="492"/>
      <c r="Y26" s="82"/>
      <c r="Z26" s="82"/>
      <c r="AA26" s="82"/>
      <c r="AB26" s="82"/>
      <c r="AC26" s="82"/>
      <c r="AD26" s="82"/>
      <c r="AE26" s="82"/>
      <c r="AF26" s="82"/>
      <c r="AG26" s="82"/>
      <c r="AH26" s="59"/>
    </row>
    <row r="27" spans="1:34" ht="18.75" customHeight="1">
      <c r="C27" s="61"/>
      <c r="D27" s="61"/>
      <c r="E27" s="61"/>
      <c r="F27" s="61"/>
      <c r="G27" s="61"/>
      <c r="H27" s="61"/>
      <c r="I27" s="61"/>
      <c r="J27" s="61"/>
      <c r="K27" s="61"/>
      <c r="L27" s="61"/>
      <c r="M27" s="59"/>
      <c r="N27" s="66"/>
      <c r="O27" s="493"/>
      <c r="P27" s="494"/>
      <c r="Q27" s="494"/>
      <c r="R27" s="494"/>
      <c r="S27" s="494"/>
      <c r="T27" s="494"/>
      <c r="U27" s="494"/>
      <c r="V27" s="494"/>
      <c r="W27" s="494"/>
      <c r="X27" s="494"/>
      <c r="Y27" s="494"/>
      <c r="Z27" s="494"/>
      <c r="AA27" s="494"/>
      <c r="AB27" s="494"/>
      <c r="AC27" s="494"/>
      <c r="AD27" s="494"/>
      <c r="AE27" s="494"/>
      <c r="AF27" s="494"/>
      <c r="AG27" s="494"/>
      <c r="AH27" s="59"/>
    </row>
    <row r="28" spans="1:34" ht="18.75" customHeight="1">
      <c r="C28" s="61"/>
      <c r="D28" s="61"/>
      <c r="E28" s="61"/>
      <c r="F28" s="61"/>
      <c r="G28" s="61"/>
      <c r="H28" s="61"/>
      <c r="I28" s="61"/>
      <c r="J28" s="61"/>
      <c r="K28" s="61"/>
      <c r="L28" s="61"/>
      <c r="M28" s="59"/>
      <c r="N28" s="269" t="s">
        <v>8</v>
      </c>
      <c r="O28" s="269"/>
      <c r="P28" s="269"/>
      <c r="Q28" s="268">
        <f>入力シート!AG4</f>
        <v>0</v>
      </c>
      <c r="R28" s="268"/>
      <c r="S28" s="268"/>
      <c r="T28" s="268"/>
      <c r="U28" s="268"/>
      <c r="V28" s="268"/>
      <c r="W28" s="268"/>
      <c r="X28" s="268"/>
      <c r="Y28" s="268"/>
      <c r="Z28" s="268"/>
      <c r="AA28" s="268"/>
      <c r="AB28" s="268"/>
      <c r="AC28" s="268"/>
      <c r="AD28" s="268"/>
      <c r="AE28" s="268"/>
      <c r="AF28" s="268"/>
      <c r="AG28" s="268"/>
      <c r="AH28" s="59"/>
    </row>
    <row r="29" spans="1:34" ht="18.75" customHeight="1">
      <c r="C29" s="268" t="s">
        <v>213</v>
      </c>
      <c r="D29" s="268"/>
      <c r="E29" s="268"/>
      <c r="F29" s="268"/>
      <c r="G29" s="268"/>
      <c r="H29" s="268"/>
      <c r="I29" s="268"/>
      <c r="J29" s="268"/>
      <c r="K29" s="268"/>
      <c r="L29" s="268"/>
      <c r="M29" s="59"/>
      <c r="N29" s="269" t="s">
        <v>214</v>
      </c>
      <c r="O29" s="269"/>
      <c r="P29" s="269"/>
      <c r="Q29" s="268">
        <f>入力シート!AG3</f>
        <v>0</v>
      </c>
      <c r="R29" s="268"/>
      <c r="S29" s="268"/>
      <c r="T29" s="268"/>
      <c r="U29" s="268"/>
      <c r="V29" s="268"/>
      <c r="W29" s="268"/>
      <c r="X29" s="268"/>
      <c r="Y29" s="268"/>
      <c r="Z29" s="268"/>
      <c r="AA29" s="268"/>
      <c r="AB29" s="268"/>
      <c r="AC29" s="268"/>
      <c r="AD29" s="268"/>
      <c r="AE29" s="268"/>
      <c r="AF29" s="268"/>
      <c r="AG29" s="268"/>
      <c r="AH29" s="59"/>
    </row>
    <row r="30" spans="1:34" ht="18.75" customHeight="1">
      <c r="C30" s="61"/>
      <c r="D30" s="61"/>
      <c r="E30" s="61"/>
      <c r="F30" s="61"/>
      <c r="G30" s="61"/>
      <c r="H30" s="61"/>
      <c r="I30" s="61"/>
      <c r="J30" s="61"/>
      <c r="K30" s="61"/>
      <c r="L30" s="61"/>
      <c r="M30" s="59"/>
      <c r="N30" s="66"/>
      <c r="O30" s="66"/>
      <c r="P30" s="66"/>
      <c r="Q30" s="66"/>
      <c r="R30" s="66"/>
      <c r="S30" s="66"/>
      <c r="T30" s="66"/>
      <c r="U30" s="66"/>
      <c r="V30" s="66"/>
      <c r="W30" s="66"/>
      <c r="X30" s="66"/>
      <c r="Y30" s="66"/>
      <c r="Z30" s="66"/>
      <c r="AA30" s="66"/>
      <c r="AB30" s="66"/>
      <c r="AC30" s="66"/>
      <c r="AD30" s="66"/>
      <c r="AE30" s="66"/>
      <c r="AF30" s="66"/>
      <c r="AG30" s="66"/>
      <c r="AH30" s="59"/>
    </row>
    <row r="31" spans="1:34" ht="18.75" customHeight="1">
      <c r="C31" s="59"/>
      <c r="D31" s="59"/>
      <c r="E31" s="59"/>
      <c r="F31" s="59"/>
      <c r="G31" s="59"/>
      <c r="H31" s="59"/>
      <c r="I31" s="59"/>
      <c r="J31" s="59"/>
      <c r="K31" s="59"/>
      <c r="L31" s="59"/>
      <c r="M31" s="59"/>
      <c r="N31" s="269" t="s">
        <v>8</v>
      </c>
      <c r="O31" s="269"/>
      <c r="P31" s="269"/>
      <c r="Q31" s="486">
        <f>入力シート!AG6</f>
        <v>0</v>
      </c>
      <c r="R31" s="486"/>
      <c r="S31" s="486"/>
      <c r="T31" s="486"/>
      <c r="U31" s="486"/>
      <c r="V31" s="486"/>
      <c r="W31" s="486"/>
      <c r="X31" s="486"/>
      <c r="Y31" s="486"/>
      <c r="Z31" s="486"/>
      <c r="AA31" s="486"/>
      <c r="AB31" s="486"/>
      <c r="AC31" s="486"/>
      <c r="AD31" s="486"/>
      <c r="AE31" s="486"/>
      <c r="AF31" s="486"/>
      <c r="AG31" s="486"/>
      <c r="AH31" s="59"/>
    </row>
    <row r="32" spans="1:34" ht="18.75" customHeight="1">
      <c r="C32" s="268" t="s">
        <v>215</v>
      </c>
      <c r="D32" s="268"/>
      <c r="E32" s="268"/>
      <c r="F32" s="268"/>
      <c r="G32" s="268"/>
      <c r="H32" s="268"/>
      <c r="I32" s="268"/>
      <c r="J32" s="268"/>
      <c r="K32" s="268"/>
      <c r="L32" s="268"/>
      <c r="M32" s="59"/>
      <c r="N32" s="269" t="s">
        <v>216</v>
      </c>
      <c r="O32" s="269"/>
      <c r="P32" s="269"/>
      <c r="Q32" s="486">
        <f>入力シート!AG5</f>
        <v>0</v>
      </c>
      <c r="R32" s="486"/>
      <c r="S32" s="486"/>
      <c r="T32" s="486"/>
      <c r="U32" s="486"/>
      <c r="V32" s="486"/>
      <c r="W32" s="486"/>
      <c r="X32" s="486"/>
      <c r="Y32" s="486"/>
      <c r="Z32" s="486"/>
      <c r="AA32" s="486"/>
      <c r="AB32" s="486"/>
      <c r="AC32" s="486"/>
      <c r="AD32" s="486"/>
      <c r="AE32" s="486"/>
      <c r="AF32" s="486"/>
      <c r="AG32" s="486"/>
      <c r="AH32" s="59"/>
    </row>
    <row r="33" spans="1:34" ht="18.75" customHeight="1">
      <c r="C33" s="66"/>
      <c r="D33" s="66"/>
      <c r="E33" s="66"/>
      <c r="F33" s="66"/>
      <c r="G33" s="66"/>
      <c r="H33" s="66"/>
      <c r="I33" s="66"/>
      <c r="J33" s="66"/>
      <c r="K33" s="66"/>
      <c r="L33" s="66"/>
      <c r="M33" s="59"/>
      <c r="N33" s="66"/>
      <c r="O33" s="66"/>
      <c r="P33" s="66"/>
      <c r="Q33" s="66"/>
      <c r="R33" s="66"/>
      <c r="S33" s="66"/>
      <c r="T33" s="66"/>
      <c r="U33" s="66"/>
      <c r="V33" s="66"/>
      <c r="W33" s="66"/>
      <c r="X33" s="66"/>
      <c r="Y33" s="66"/>
      <c r="Z33" s="66"/>
      <c r="AA33" s="66"/>
      <c r="AB33" s="66"/>
      <c r="AC33" s="66"/>
      <c r="AD33" s="66"/>
      <c r="AE33" s="66"/>
      <c r="AF33" s="66"/>
      <c r="AG33" s="66"/>
      <c r="AH33" s="59"/>
    </row>
    <row r="34" spans="1:34" ht="18.75" customHeight="1">
      <c r="C34" s="268" t="s">
        <v>217</v>
      </c>
      <c r="D34" s="268"/>
      <c r="E34" s="268"/>
      <c r="F34" s="268"/>
      <c r="G34" s="268"/>
      <c r="H34" s="268"/>
      <c r="I34" s="268"/>
      <c r="J34" s="268"/>
      <c r="K34" s="268"/>
      <c r="L34" s="268"/>
      <c r="M34" s="268"/>
      <c r="N34" s="268"/>
      <c r="O34" s="268"/>
      <c r="P34" s="268"/>
      <c r="Q34" s="268"/>
      <c r="R34" s="268">
        <f>入力シート!AG7</f>
        <v>0</v>
      </c>
      <c r="S34" s="268"/>
      <c r="T34" s="268"/>
      <c r="U34" s="268"/>
      <c r="V34" s="268"/>
      <c r="W34" s="268"/>
      <c r="X34" s="268"/>
      <c r="Y34" s="268"/>
      <c r="Z34" s="268">
        <f>入力シート!AG8</f>
        <v>0</v>
      </c>
      <c r="AA34" s="268"/>
      <c r="AB34" s="268"/>
      <c r="AC34" s="268"/>
      <c r="AD34" s="268"/>
      <c r="AE34" s="268"/>
      <c r="AF34" s="268"/>
      <c r="AG34" s="268"/>
      <c r="AH34" s="268"/>
    </row>
    <row r="35" spans="1:34" ht="18.75" customHeight="1">
      <c r="C35" s="61"/>
      <c r="D35" s="61"/>
      <c r="E35" s="61"/>
      <c r="F35" s="61"/>
      <c r="G35" s="61"/>
      <c r="H35" s="61"/>
      <c r="I35" s="61"/>
      <c r="J35" s="61"/>
      <c r="K35" s="61"/>
      <c r="L35" s="61"/>
      <c r="M35" s="61"/>
      <c r="N35" s="61"/>
      <c r="O35" s="61"/>
      <c r="P35" s="61"/>
      <c r="Q35" s="66"/>
      <c r="R35" s="59"/>
      <c r="S35" s="59"/>
      <c r="T35" s="59"/>
      <c r="U35" s="59"/>
      <c r="V35" s="59"/>
      <c r="W35" s="59"/>
      <c r="X35" s="59"/>
      <c r="Y35" s="59"/>
      <c r="Z35" s="59"/>
      <c r="AA35" s="59"/>
      <c r="AB35" s="59"/>
      <c r="AC35" s="59"/>
      <c r="AD35" s="59"/>
      <c r="AE35" s="59"/>
      <c r="AF35" s="59"/>
      <c r="AG35" s="59"/>
      <c r="AH35" s="59"/>
    </row>
    <row r="36" spans="1:34" ht="18.75" customHeight="1">
      <c r="C36" s="268" t="s">
        <v>218</v>
      </c>
      <c r="D36" s="268"/>
      <c r="E36" s="268"/>
      <c r="F36" s="268"/>
      <c r="G36" s="268"/>
      <c r="H36" s="268"/>
      <c r="I36" s="268"/>
      <c r="J36" s="268"/>
      <c r="K36" s="268"/>
      <c r="L36" s="268"/>
      <c r="M36" s="59"/>
      <c r="N36" s="59"/>
      <c r="O36" s="59"/>
      <c r="P36" s="59"/>
      <c r="Q36" s="269">
        <f>入力シート!AG9</f>
        <v>0</v>
      </c>
      <c r="R36" s="269"/>
      <c r="S36" s="269"/>
      <c r="T36" s="269"/>
      <c r="U36" s="269"/>
      <c r="V36" s="59"/>
      <c r="W36" s="59"/>
      <c r="X36" s="59"/>
      <c r="Y36" s="59"/>
      <c r="Z36" s="59"/>
      <c r="AA36" s="59"/>
      <c r="AB36" s="59"/>
      <c r="AC36" s="59"/>
      <c r="AD36" s="59"/>
      <c r="AE36" s="59"/>
      <c r="AF36" s="59"/>
      <c r="AG36" s="59"/>
      <c r="AH36" s="59"/>
    </row>
    <row r="37" spans="1:34" ht="18.75" customHeight="1">
      <c r="C37" s="66"/>
      <c r="D37" s="66"/>
      <c r="E37" s="66"/>
      <c r="F37" s="66"/>
      <c r="G37" s="66"/>
      <c r="H37" s="66"/>
      <c r="I37" s="66"/>
      <c r="J37" s="66"/>
      <c r="K37" s="66"/>
      <c r="L37" s="66"/>
      <c r="M37" s="59"/>
      <c r="N37" s="59"/>
      <c r="O37" s="59"/>
      <c r="P37" s="59"/>
      <c r="Q37" s="66"/>
      <c r="R37" s="66"/>
      <c r="S37" s="66"/>
      <c r="T37" s="66"/>
      <c r="U37" s="66"/>
      <c r="V37" s="59"/>
      <c r="W37" s="59"/>
      <c r="X37" s="59"/>
      <c r="Y37" s="59"/>
      <c r="Z37" s="59"/>
      <c r="AA37" s="59"/>
      <c r="AC37" s="59"/>
      <c r="AD37" s="59"/>
      <c r="AE37" s="59"/>
      <c r="AF37" s="59"/>
      <c r="AG37" s="59"/>
      <c r="AH37" s="59"/>
    </row>
    <row r="38" spans="1:34" ht="18.75" customHeight="1">
      <c r="C38" s="268" t="s">
        <v>219</v>
      </c>
      <c r="D38" s="268"/>
      <c r="E38" s="268"/>
      <c r="F38" s="268"/>
      <c r="G38" s="268"/>
      <c r="H38" s="268"/>
      <c r="I38" s="268"/>
      <c r="J38" s="268"/>
      <c r="K38" s="268"/>
      <c r="L38" s="268"/>
      <c r="M38" s="59"/>
      <c r="N38" s="59"/>
      <c r="O38" s="59"/>
      <c r="P38" s="59"/>
      <c r="Q38" s="485">
        <f>入力シート!AG10</f>
        <v>0</v>
      </c>
      <c r="R38" s="268"/>
      <c r="S38" s="268"/>
      <c r="T38" s="268"/>
      <c r="U38" s="268"/>
      <c r="V38" s="268"/>
      <c r="W38" s="268"/>
      <c r="X38" s="268"/>
      <c r="Y38" s="268"/>
      <c r="Z38" s="268"/>
      <c r="AA38" s="268"/>
      <c r="AB38" s="59"/>
      <c r="AC38" s="59"/>
      <c r="AD38" s="59"/>
      <c r="AE38" s="59"/>
      <c r="AF38" s="59"/>
      <c r="AG38" s="59"/>
      <c r="AH38" s="59"/>
    </row>
    <row r="39" spans="1:34" ht="18.75" customHeight="1">
      <c r="A39" s="70"/>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row>
    <row r="40" spans="1:34" ht="18.75" customHeight="1">
      <c r="A40" s="70"/>
      <c r="C40" s="59"/>
      <c r="D40" s="59"/>
      <c r="E40" s="59"/>
      <c r="F40" s="59"/>
      <c r="G40" s="59"/>
      <c r="H40" s="59"/>
      <c r="I40" s="59"/>
      <c r="J40" s="59"/>
      <c r="K40" s="59"/>
      <c r="L40" s="481" t="s">
        <v>220</v>
      </c>
      <c r="M40" s="481"/>
      <c r="N40" s="481"/>
      <c r="O40" s="481"/>
      <c r="P40" s="481"/>
      <c r="Q40" s="482">
        <f>入力シート!I86</f>
        <v>0</v>
      </c>
      <c r="R40" s="482"/>
      <c r="S40" s="482"/>
      <c r="T40" s="482"/>
      <c r="U40" s="482"/>
      <c r="V40" s="482"/>
      <c r="W40" s="482"/>
      <c r="X40" s="481" t="s">
        <v>221</v>
      </c>
      <c r="Y40" s="481"/>
      <c r="Z40" s="481"/>
      <c r="AA40" s="481"/>
      <c r="AB40" s="482">
        <f>入力シート!T86</f>
        <v>0</v>
      </c>
      <c r="AC40" s="482"/>
      <c r="AD40" s="482"/>
      <c r="AE40" s="482"/>
      <c r="AF40" s="482"/>
      <c r="AG40" s="482"/>
      <c r="AH40" s="482"/>
    </row>
    <row r="41" spans="1:34" ht="18.75" customHeight="1">
      <c r="A41" s="70"/>
      <c r="C41" s="59"/>
      <c r="D41" s="59"/>
      <c r="E41" s="59"/>
      <c r="F41" s="59"/>
      <c r="G41" s="59"/>
      <c r="H41" s="59"/>
      <c r="I41" s="59"/>
      <c r="J41" s="59"/>
      <c r="K41" s="59"/>
      <c r="L41" s="59"/>
      <c r="M41" s="483" t="s">
        <v>222</v>
      </c>
      <c r="N41" s="483"/>
      <c r="O41" s="483"/>
      <c r="P41" s="483"/>
      <c r="Q41" s="484">
        <f>入力シート!I87</f>
        <v>0</v>
      </c>
      <c r="R41" s="484"/>
      <c r="S41" s="484"/>
      <c r="T41" s="484"/>
      <c r="U41" s="484"/>
      <c r="V41" s="484"/>
      <c r="W41" s="484"/>
      <c r="X41" s="481" t="s">
        <v>221</v>
      </c>
      <c r="Y41" s="481"/>
      <c r="Z41" s="481"/>
      <c r="AA41" s="481"/>
      <c r="AB41" s="484">
        <f>入力シート!T87</f>
        <v>0</v>
      </c>
      <c r="AC41" s="484"/>
      <c r="AD41" s="484"/>
      <c r="AE41" s="484"/>
      <c r="AF41" s="484"/>
      <c r="AG41" s="484"/>
      <c r="AH41" s="484"/>
    </row>
    <row r="42" spans="1:34" ht="18.75" customHeight="1">
      <c r="A42" s="70"/>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row>
    <row r="43" spans="1:34" ht="18.75" customHeight="1">
      <c r="A43" s="70"/>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83"/>
    </row>
    <row r="44" spans="1:34" ht="18.75" customHeight="1">
      <c r="A44" s="70"/>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83"/>
    </row>
    <row r="45" spans="1:34" ht="18.75" customHeight="1">
      <c r="A45" s="70"/>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83"/>
    </row>
    <row r="46" spans="1:34" ht="18.75" customHeight="1">
      <c r="A46" s="70"/>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83"/>
    </row>
    <row r="47" spans="1:34" ht="18.75" customHeight="1">
      <c r="A47" s="70"/>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row>
    <row r="48" spans="1:34" ht="18.75" customHeight="1">
      <c r="A48" s="70"/>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row>
    <row r="49" spans="1:33" ht="18.75" customHeight="1">
      <c r="A49" s="70"/>
    </row>
    <row r="50" spans="1:33" ht="18.75" customHeight="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row>
  </sheetData>
  <sheetProtection sheet="1" objects="1" scenarios="1" selectLockedCells="1" selectUnlockedCells="1"/>
  <mergeCells count="40">
    <mergeCell ref="U11:AH11"/>
    <mergeCell ref="Z3:AH3"/>
    <mergeCell ref="C7:Q7"/>
    <mergeCell ref="Q11:T11"/>
    <mergeCell ref="N28:P28"/>
    <mergeCell ref="Q28:AG28"/>
    <mergeCell ref="U12:AH13"/>
    <mergeCell ref="Q14:T14"/>
    <mergeCell ref="U14:AH14"/>
    <mergeCell ref="C17:AG17"/>
    <mergeCell ref="B20:AH22"/>
    <mergeCell ref="C24:AG24"/>
    <mergeCell ref="C26:L26"/>
    <mergeCell ref="N26:P26"/>
    <mergeCell ref="Q26:X26"/>
    <mergeCell ref="O27:AG27"/>
    <mergeCell ref="Q12:T12"/>
    <mergeCell ref="C38:L38"/>
    <mergeCell ref="Q38:AA38"/>
    <mergeCell ref="C29:L29"/>
    <mergeCell ref="N29:P29"/>
    <mergeCell ref="Q29:AG29"/>
    <mergeCell ref="N31:P31"/>
    <mergeCell ref="Q31:AG31"/>
    <mergeCell ref="C32:L32"/>
    <mergeCell ref="N32:P32"/>
    <mergeCell ref="Q32:AG32"/>
    <mergeCell ref="C34:Q34"/>
    <mergeCell ref="R34:Y34"/>
    <mergeCell ref="Z34:AH34"/>
    <mergeCell ref="C36:L36"/>
    <mergeCell ref="Q36:U36"/>
    <mergeCell ref="L40:P40"/>
    <mergeCell ref="Q40:W40"/>
    <mergeCell ref="X40:AA40"/>
    <mergeCell ref="AB40:AH40"/>
    <mergeCell ref="M41:P41"/>
    <mergeCell ref="Q41:W41"/>
    <mergeCell ref="X41:AA41"/>
    <mergeCell ref="AB41:AH41"/>
  </mergeCells>
  <phoneticPr fontId="11"/>
  <printOptions horizontalCentered="1"/>
  <pageMargins left="0.70866141732283472" right="0.70866141732283472" top="0.74803149606299213" bottom="0.74803149606299213" header="0.31496062992125984" footer="0.31496062992125984"/>
  <pageSetup paperSize="9" scale="91" orientation="portrait" r:id="rId1"/>
  <headerFooter>
    <oddFooter>&amp;R&amp;"ＭＳ 明朝,標準"（日本工業規格　Ａ列４番）</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BBBA2-266A-43EE-B11B-3191A65A0047}">
  <sheetPr>
    <pageSetUpPr fitToPage="1"/>
  </sheetPr>
  <dimension ref="A1:AH62"/>
  <sheetViews>
    <sheetView showZeros="0" tabSelected="1" view="pageBreakPreview" topLeftCell="A42" zoomScaleNormal="90" zoomScaleSheetLayoutView="100" workbookViewId="0">
      <selection activeCell="BG22" sqref="BG22"/>
    </sheetView>
  </sheetViews>
  <sheetFormatPr defaultColWidth="2.5" defaultRowHeight="15.75"/>
  <cols>
    <col min="1" max="30" width="2.5" style="2"/>
    <col min="31" max="32" width="9" style="2" customWidth="1"/>
    <col min="33" max="16384" width="2.5" style="2"/>
  </cols>
  <sheetData>
    <row r="1" spans="1:34">
      <c r="A1" s="497" t="s">
        <v>159</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500"/>
      <c r="AF1" s="500"/>
      <c r="AG1" s="497"/>
      <c r="AH1" s="497"/>
    </row>
    <row r="2" spans="1:34">
      <c r="A2" s="497" t="s">
        <v>223</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500"/>
      <c r="AF2" s="500"/>
      <c r="AG2" s="497"/>
      <c r="AH2" s="497"/>
    </row>
    <row r="4" spans="1:34">
      <c r="A4" s="448" t="s">
        <v>224</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50"/>
      <c r="AF4" s="50"/>
    </row>
    <row r="5" spans="1:34">
      <c r="A5" s="5"/>
      <c r="B5" s="5"/>
      <c r="C5" s="5"/>
      <c r="D5" s="5"/>
      <c r="E5" s="5"/>
      <c r="F5" s="5"/>
      <c r="G5" s="5"/>
      <c r="H5" s="5"/>
      <c r="I5" s="5"/>
      <c r="J5" s="5"/>
      <c r="K5" s="5"/>
      <c r="L5" s="5"/>
      <c r="M5" s="5"/>
      <c r="N5" s="5"/>
      <c r="O5" s="5"/>
      <c r="P5" s="5"/>
      <c r="Q5" s="5"/>
      <c r="R5" s="5"/>
      <c r="S5" s="5"/>
      <c r="T5" s="5"/>
      <c r="U5" s="5"/>
      <c r="V5" s="5"/>
      <c r="W5" s="5"/>
      <c r="X5" s="5"/>
      <c r="Y5" s="5"/>
      <c r="Z5" s="5"/>
      <c r="AA5" s="5"/>
      <c r="AB5" s="5"/>
      <c r="AC5" s="5"/>
      <c r="AD5" s="5"/>
    </row>
    <row r="6" spans="1:34">
      <c r="A6" s="5"/>
      <c r="B6" s="497" t="s">
        <v>225</v>
      </c>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 t="s">
        <v>226</v>
      </c>
      <c r="AF6" s="5" t="s">
        <v>227</v>
      </c>
    </row>
    <row r="7" spans="1:34">
      <c r="B7" s="37" t="str">
        <f>IF(入力シート!D40="","",入力シート!B40)</f>
        <v/>
      </c>
      <c r="C7" s="502" t="str">
        <f>IF(入力シート!D40="","",入力シート!D40)</f>
        <v/>
      </c>
      <c r="D7" s="502"/>
      <c r="E7" s="502"/>
      <c r="F7" s="502"/>
      <c r="G7" s="502"/>
      <c r="H7" s="502"/>
      <c r="I7" s="502"/>
      <c r="J7" s="502"/>
      <c r="K7" s="502"/>
      <c r="L7" s="502"/>
      <c r="M7" s="502"/>
      <c r="N7" s="502"/>
      <c r="O7" s="503" t="str">
        <f>IF(OR(C7=0,C7=""),"","サイトURL及び成果物の名称")</f>
        <v/>
      </c>
      <c r="P7" s="503"/>
      <c r="Q7" s="503"/>
      <c r="R7" s="504" t="str">
        <f>IF(入力シート!D40="","",入力シート!S40)</f>
        <v/>
      </c>
      <c r="S7" s="504"/>
      <c r="T7" s="504"/>
      <c r="U7" s="504"/>
      <c r="V7" s="504"/>
      <c r="W7" s="505" t="str">
        <f>IF(入力シート!D40="","",入力シート!X40)</f>
        <v/>
      </c>
      <c r="X7" s="505"/>
      <c r="Y7" s="505"/>
      <c r="Z7" s="505"/>
      <c r="AA7" s="505"/>
      <c r="AB7" s="505"/>
      <c r="AC7" s="505"/>
      <c r="AD7" s="505"/>
      <c r="AE7" s="56" t="str">
        <f>IF(入力シート!D40="","",入力シート!AQ40)</f>
        <v/>
      </c>
      <c r="AF7" s="56" t="str">
        <f>IF(入力シート!D40="","",入力シート!AK40)</f>
        <v/>
      </c>
    </row>
    <row r="8" spans="1:34">
      <c r="B8" s="37" t="str">
        <f>IF(入力シート!D41="","",入力シート!B41)</f>
        <v/>
      </c>
      <c r="C8" s="502" t="str">
        <f>IF(入力シート!D41="","",入力シート!D41)</f>
        <v/>
      </c>
      <c r="D8" s="502"/>
      <c r="E8" s="502"/>
      <c r="F8" s="502"/>
      <c r="G8" s="502"/>
      <c r="H8" s="502"/>
      <c r="I8" s="502"/>
      <c r="J8" s="502"/>
      <c r="K8" s="502"/>
      <c r="L8" s="502"/>
      <c r="M8" s="502"/>
      <c r="N8" s="502"/>
      <c r="O8" s="503" t="str">
        <f>IF(C8="","","サイトURL及び成果物の名称")</f>
        <v/>
      </c>
      <c r="P8" s="503"/>
      <c r="Q8" s="503"/>
      <c r="R8" s="504" t="str">
        <f>IF(入力シート!D41="","",入力シート!S41)</f>
        <v/>
      </c>
      <c r="S8" s="504"/>
      <c r="T8" s="504"/>
      <c r="U8" s="504"/>
      <c r="V8" s="504"/>
      <c r="W8" s="505" t="str">
        <f>IF(入力シート!D41="","",入力シート!X41)</f>
        <v/>
      </c>
      <c r="X8" s="505"/>
      <c r="Y8" s="505"/>
      <c r="Z8" s="505"/>
      <c r="AA8" s="505"/>
      <c r="AB8" s="505"/>
      <c r="AC8" s="505"/>
      <c r="AD8" s="505"/>
      <c r="AE8" s="56" t="str">
        <f>IF(入力シート!D41="","",入力シート!AQ41)</f>
        <v/>
      </c>
      <c r="AF8" s="56" t="str">
        <f>IF(入力シート!D41="","",入力シート!AK41)</f>
        <v/>
      </c>
    </row>
    <row r="9" spans="1:34">
      <c r="B9" s="37" t="str">
        <f>IF(入力シート!D42="","",入力シート!B42)</f>
        <v/>
      </c>
      <c r="C9" s="502" t="str">
        <f>IF(入力シート!D42="","",入力シート!D42)</f>
        <v/>
      </c>
      <c r="D9" s="502"/>
      <c r="E9" s="502"/>
      <c r="F9" s="502"/>
      <c r="G9" s="502"/>
      <c r="H9" s="502"/>
      <c r="I9" s="502"/>
      <c r="J9" s="502"/>
      <c r="K9" s="502"/>
      <c r="L9" s="502"/>
      <c r="M9" s="502"/>
      <c r="N9" s="502"/>
      <c r="O9" s="503" t="str">
        <f t="shared" ref="O9:O16" si="0">IF(C9="","","サイトURL及び成果物の名称")</f>
        <v/>
      </c>
      <c r="P9" s="503"/>
      <c r="Q9" s="503"/>
      <c r="R9" s="504" t="str">
        <f>IF(入力シート!D42="","",入力シート!S42)</f>
        <v/>
      </c>
      <c r="S9" s="504"/>
      <c r="T9" s="504"/>
      <c r="U9" s="504"/>
      <c r="V9" s="504"/>
      <c r="W9" s="505" t="str">
        <f>IF(入力シート!D42="","",入力シート!X42)</f>
        <v/>
      </c>
      <c r="X9" s="505"/>
      <c r="Y9" s="505"/>
      <c r="Z9" s="505"/>
      <c r="AA9" s="505"/>
      <c r="AB9" s="505"/>
      <c r="AC9" s="505"/>
      <c r="AD9" s="505"/>
      <c r="AE9" s="56" t="str">
        <f>IF(入力シート!D42="","",入力シート!AQ42)</f>
        <v/>
      </c>
      <c r="AF9" s="56" t="str">
        <f>IF(入力シート!D42="","",入力シート!AK42)</f>
        <v/>
      </c>
    </row>
    <row r="10" spans="1:34">
      <c r="B10" s="37" t="str">
        <f>IF(入力シート!D43="","",入力シート!B43)</f>
        <v/>
      </c>
      <c r="C10" s="502" t="str">
        <f>IF(入力シート!D43="","",入力シート!D43)</f>
        <v/>
      </c>
      <c r="D10" s="502"/>
      <c r="E10" s="502"/>
      <c r="F10" s="502"/>
      <c r="G10" s="502"/>
      <c r="H10" s="502"/>
      <c r="I10" s="502"/>
      <c r="J10" s="502"/>
      <c r="K10" s="502"/>
      <c r="L10" s="502"/>
      <c r="M10" s="502"/>
      <c r="N10" s="502"/>
      <c r="O10" s="503" t="str">
        <f t="shared" si="0"/>
        <v/>
      </c>
      <c r="P10" s="503"/>
      <c r="Q10" s="503"/>
      <c r="R10" s="504" t="str">
        <f>IF(入力シート!D43="","",入力シート!S43)</f>
        <v/>
      </c>
      <c r="S10" s="504"/>
      <c r="T10" s="504"/>
      <c r="U10" s="504"/>
      <c r="V10" s="504"/>
      <c r="W10" s="505" t="str">
        <f>IF(入力シート!D43="","",入力シート!X43)</f>
        <v/>
      </c>
      <c r="X10" s="505"/>
      <c r="Y10" s="505"/>
      <c r="Z10" s="505"/>
      <c r="AA10" s="505"/>
      <c r="AB10" s="505"/>
      <c r="AC10" s="505"/>
      <c r="AD10" s="505"/>
      <c r="AE10" s="56" t="str">
        <f>IF(入力シート!D43="","",入力シート!AQ43)</f>
        <v/>
      </c>
      <c r="AF10" s="56" t="str">
        <f>IF(入力シート!D43="","",入力シート!AK43)</f>
        <v/>
      </c>
    </row>
    <row r="11" spans="1:34">
      <c r="B11" s="37" t="str">
        <f>IF(入力シート!D44="","",入力シート!B44)</f>
        <v/>
      </c>
      <c r="C11" s="502" t="str">
        <f>IF(入力シート!D44="","",入力シート!D44)</f>
        <v/>
      </c>
      <c r="D11" s="502"/>
      <c r="E11" s="502"/>
      <c r="F11" s="502"/>
      <c r="G11" s="502"/>
      <c r="H11" s="502"/>
      <c r="I11" s="502"/>
      <c r="J11" s="502"/>
      <c r="K11" s="502"/>
      <c r="L11" s="502"/>
      <c r="M11" s="502"/>
      <c r="N11" s="502"/>
      <c r="O11" s="503" t="str">
        <f t="shared" si="0"/>
        <v/>
      </c>
      <c r="P11" s="503"/>
      <c r="Q11" s="503"/>
      <c r="R11" s="504" t="str">
        <f>IF(入力シート!D44="","",入力シート!S44)</f>
        <v/>
      </c>
      <c r="S11" s="504"/>
      <c r="T11" s="504"/>
      <c r="U11" s="504"/>
      <c r="V11" s="504"/>
      <c r="W11" s="505" t="str">
        <f>IF(入力シート!D44="","",入力シート!X44)</f>
        <v/>
      </c>
      <c r="X11" s="505"/>
      <c r="Y11" s="505"/>
      <c r="Z11" s="505"/>
      <c r="AA11" s="505"/>
      <c r="AB11" s="505"/>
      <c r="AC11" s="505"/>
      <c r="AD11" s="505"/>
      <c r="AE11" s="56" t="str">
        <f>IF(入力シート!D44="","",入力シート!AQ44)</f>
        <v/>
      </c>
      <c r="AF11" s="56" t="str">
        <f>IF(入力シート!D44="","",入力シート!AK44)</f>
        <v/>
      </c>
    </row>
    <row r="12" spans="1:34">
      <c r="B12" s="37" t="str">
        <f>IF(入力シート!D45="","",入力シート!B45)</f>
        <v/>
      </c>
      <c r="C12" s="502" t="str">
        <f>IF(入力シート!D45="","",入力シート!D45)</f>
        <v/>
      </c>
      <c r="D12" s="502"/>
      <c r="E12" s="502"/>
      <c r="F12" s="502"/>
      <c r="G12" s="502"/>
      <c r="H12" s="502"/>
      <c r="I12" s="502"/>
      <c r="J12" s="502"/>
      <c r="K12" s="502"/>
      <c r="L12" s="502"/>
      <c r="M12" s="502"/>
      <c r="N12" s="502"/>
      <c r="O12" s="503" t="str">
        <f t="shared" si="0"/>
        <v/>
      </c>
      <c r="P12" s="503"/>
      <c r="Q12" s="503"/>
      <c r="R12" s="504" t="str">
        <f>IF(入力シート!D45="","",入力シート!S45)</f>
        <v/>
      </c>
      <c r="S12" s="504"/>
      <c r="T12" s="504"/>
      <c r="U12" s="504"/>
      <c r="V12" s="504"/>
      <c r="W12" s="505" t="str">
        <f>IF(入力シート!D45="","",入力シート!X45)</f>
        <v/>
      </c>
      <c r="X12" s="505"/>
      <c r="Y12" s="505"/>
      <c r="Z12" s="505"/>
      <c r="AA12" s="505"/>
      <c r="AB12" s="505"/>
      <c r="AC12" s="505"/>
      <c r="AD12" s="505"/>
      <c r="AE12" s="56" t="str">
        <f>IF(入力シート!D45="","",入力シート!AQ45)</f>
        <v/>
      </c>
      <c r="AF12" s="56" t="str">
        <f>IF(入力シート!D45="","",入力シート!AK45)</f>
        <v/>
      </c>
    </row>
    <row r="13" spans="1:34">
      <c r="B13" s="37" t="str">
        <f>IF(入力シート!D46="","",入力シート!B46)</f>
        <v/>
      </c>
      <c r="C13" s="502" t="str">
        <f>IF(入力シート!D46="","",入力シート!D46)</f>
        <v/>
      </c>
      <c r="D13" s="502"/>
      <c r="E13" s="502"/>
      <c r="F13" s="502"/>
      <c r="G13" s="502"/>
      <c r="H13" s="502"/>
      <c r="I13" s="502"/>
      <c r="J13" s="502"/>
      <c r="K13" s="502"/>
      <c r="L13" s="502"/>
      <c r="M13" s="502"/>
      <c r="N13" s="502"/>
      <c r="O13" s="503" t="str">
        <f t="shared" si="0"/>
        <v/>
      </c>
      <c r="P13" s="503"/>
      <c r="Q13" s="503"/>
      <c r="R13" s="504" t="str">
        <f>IF(入力シート!D46="","",入力シート!S46)</f>
        <v/>
      </c>
      <c r="S13" s="504"/>
      <c r="T13" s="504"/>
      <c r="U13" s="504"/>
      <c r="V13" s="504"/>
      <c r="W13" s="505" t="str">
        <f>IF(入力シート!D46="","",入力シート!X46)</f>
        <v/>
      </c>
      <c r="X13" s="505"/>
      <c r="Y13" s="505"/>
      <c r="Z13" s="505"/>
      <c r="AA13" s="505"/>
      <c r="AB13" s="505"/>
      <c r="AC13" s="505"/>
      <c r="AD13" s="505"/>
      <c r="AE13" s="56" t="str">
        <f>IF(入力シート!D46="","",入力シート!AQ46)</f>
        <v/>
      </c>
      <c r="AF13" s="56" t="str">
        <f>IF(入力シート!D46="","",入力シート!AK46)</f>
        <v/>
      </c>
    </row>
    <row r="14" spans="1:34">
      <c r="B14" s="37" t="str">
        <f>IF(入力シート!D47="","",入力シート!B47)</f>
        <v/>
      </c>
      <c r="C14" s="502" t="str">
        <f>IF(入力シート!D47="","",入力シート!D47)</f>
        <v/>
      </c>
      <c r="D14" s="502"/>
      <c r="E14" s="502"/>
      <c r="F14" s="502"/>
      <c r="G14" s="502"/>
      <c r="H14" s="502"/>
      <c r="I14" s="502"/>
      <c r="J14" s="502"/>
      <c r="K14" s="502"/>
      <c r="L14" s="502"/>
      <c r="M14" s="502"/>
      <c r="N14" s="502"/>
      <c r="O14" s="503" t="str">
        <f t="shared" si="0"/>
        <v/>
      </c>
      <c r="P14" s="503"/>
      <c r="Q14" s="503"/>
      <c r="R14" s="504" t="str">
        <f>IF(入力シート!D47="","",入力シート!S47)</f>
        <v/>
      </c>
      <c r="S14" s="504"/>
      <c r="T14" s="504"/>
      <c r="U14" s="504"/>
      <c r="V14" s="504"/>
      <c r="W14" s="505" t="str">
        <f>IF(入力シート!D47="","",入力シート!X47)</f>
        <v/>
      </c>
      <c r="X14" s="505"/>
      <c r="Y14" s="505"/>
      <c r="Z14" s="505"/>
      <c r="AA14" s="505"/>
      <c r="AB14" s="505"/>
      <c r="AC14" s="505"/>
      <c r="AD14" s="505"/>
      <c r="AE14" s="56" t="str">
        <f>IF(入力シート!D47="","",入力シート!AQ47)</f>
        <v/>
      </c>
      <c r="AF14" s="56" t="str">
        <f>IF(入力シート!D47="","",入力シート!AK47)</f>
        <v/>
      </c>
    </row>
    <row r="15" spans="1:34">
      <c r="B15" s="37" t="str">
        <f>IF(入力シート!D48="","",入力シート!B48)</f>
        <v/>
      </c>
      <c r="C15" s="502" t="str">
        <f>IF(入力シート!D48="","",入力シート!D48)</f>
        <v/>
      </c>
      <c r="D15" s="502"/>
      <c r="E15" s="502"/>
      <c r="F15" s="502"/>
      <c r="G15" s="502"/>
      <c r="H15" s="502"/>
      <c r="I15" s="502"/>
      <c r="J15" s="502"/>
      <c r="K15" s="502"/>
      <c r="L15" s="502"/>
      <c r="M15" s="502"/>
      <c r="N15" s="502"/>
      <c r="O15" s="503" t="str">
        <f t="shared" si="0"/>
        <v/>
      </c>
      <c r="P15" s="503"/>
      <c r="Q15" s="503"/>
      <c r="R15" s="504" t="str">
        <f>IF(入力シート!D48="","",入力シート!S48)</f>
        <v/>
      </c>
      <c r="S15" s="504"/>
      <c r="T15" s="504"/>
      <c r="U15" s="504"/>
      <c r="V15" s="504"/>
      <c r="W15" s="505" t="str">
        <f>IF(入力シート!D48="","",入力シート!X48)</f>
        <v/>
      </c>
      <c r="X15" s="505"/>
      <c r="Y15" s="505"/>
      <c r="Z15" s="505"/>
      <c r="AA15" s="505"/>
      <c r="AB15" s="505"/>
      <c r="AC15" s="505"/>
      <c r="AD15" s="505"/>
      <c r="AE15" s="56" t="str">
        <f>IF(入力シート!D48="","",入力シート!AQ48)</f>
        <v/>
      </c>
      <c r="AF15" s="56" t="str">
        <f>IF(入力シート!D48="","",入力シート!AK48)</f>
        <v/>
      </c>
    </row>
    <row r="16" spans="1:34">
      <c r="B16" s="37" t="str">
        <f>IF(入力シート!D49="","",入力シート!B49)</f>
        <v/>
      </c>
      <c r="C16" s="502" t="str">
        <f>IF(入力シート!D49="","",入力シート!D49)</f>
        <v/>
      </c>
      <c r="D16" s="502"/>
      <c r="E16" s="502"/>
      <c r="F16" s="502"/>
      <c r="G16" s="502"/>
      <c r="H16" s="502"/>
      <c r="I16" s="502"/>
      <c r="J16" s="502"/>
      <c r="K16" s="502"/>
      <c r="L16" s="502"/>
      <c r="M16" s="502"/>
      <c r="N16" s="502"/>
      <c r="O16" s="503" t="str">
        <f t="shared" si="0"/>
        <v/>
      </c>
      <c r="P16" s="503"/>
      <c r="Q16" s="503"/>
      <c r="R16" s="504" t="str">
        <f>IF(入力シート!D49="","",入力シート!S49)</f>
        <v/>
      </c>
      <c r="S16" s="504"/>
      <c r="T16" s="504"/>
      <c r="U16" s="504"/>
      <c r="V16" s="504"/>
      <c r="W16" s="505" t="str">
        <f>IF(入力シート!D49="","",入力シート!X49)</f>
        <v/>
      </c>
      <c r="X16" s="505"/>
      <c r="Y16" s="505"/>
      <c r="Z16" s="505"/>
      <c r="AA16" s="505"/>
      <c r="AB16" s="505"/>
      <c r="AC16" s="505"/>
      <c r="AD16" s="505"/>
      <c r="AE16" s="56" t="str">
        <f>IF(入力シート!D49="","",入力シート!AQ49)</f>
        <v/>
      </c>
      <c r="AF16" s="56" t="str">
        <f>IF(入力シート!D49="","",入力シート!AK49)</f>
        <v/>
      </c>
    </row>
    <row r="17" spans="2:33">
      <c r="B17" s="37"/>
      <c r="C17" s="38"/>
      <c r="D17" s="38"/>
      <c r="E17" s="38"/>
      <c r="F17" s="38"/>
      <c r="G17" s="38"/>
      <c r="H17" s="38"/>
      <c r="I17" s="38"/>
      <c r="J17" s="38"/>
      <c r="K17" s="38"/>
      <c r="L17" s="38"/>
      <c r="M17" s="38"/>
      <c r="N17" s="38"/>
      <c r="O17" s="39"/>
      <c r="P17" s="39"/>
      <c r="Q17" s="39"/>
      <c r="R17" s="39"/>
      <c r="S17" s="39"/>
      <c r="T17" s="39"/>
      <c r="AE17" s="40"/>
      <c r="AF17" s="40"/>
      <c r="AG17" s="40"/>
    </row>
    <row r="18" spans="2:33">
      <c r="B18" s="497" t="s">
        <v>228</v>
      </c>
      <c r="C18" s="497"/>
      <c r="D18" s="497"/>
      <c r="E18" s="497"/>
      <c r="F18" s="497"/>
      <c r="G18" s="497"/>
      <c r="H18" s="497"/>
      <c r="I18" s="497"/>
      <c r="J18" s="497"/>
      <c r="K18" s="497"/>
      <c r="L18" s="497"/>
      <c r="M18" s="497"/>
      <c r="N18" s="497"/>
      <c r="O18" s="497"/>
      <c r="P18" s="497"/>
      <c r="Q18" s="497"/>
      <c r="R18" s="497"/>
      <c r="S18" s="497"/>
      <c r="T18" s="497"/>
      <c r="U18" s="497"/>
      <c r="V18" s="497"/>
      <c r="W18" s="497"/>
      <c r="X18" s="497"/>
      <c r="Y18" s="497"/>
      <c r="Z18" s="497"/>
      <c r="AA18" s="497"/>
      <c r="AB18" s="497"/>
      <c r="AC18" s="497"/>
      <c r="AD18" s="497"/>
      <c r="AE18" s="50"/>
      <c r="AF18" s="50"/>
    </row>
    <row r="19" spans="2:33">
      <c r="E19" s="506">
        <f>SUM(AE7:AE16)</f>
        <v>0</v>
      </c>
      <c r="F19" s="506"/>
      <c r="G19" s="506"/>
      <c r="H19" s="506"/>
      <c r="I19" s="506"/>
      <c r="J19" s="506"/>
      <c r="K19" s="506"/>
      <c r="L19" s="506"/>
      <c r="M19" s="2" t="s">
        <v>155</v>
      </c>
      <c r="N19" s="448" t="s">
        <v>229</v>
      </c>
      <c r="O19" s="448"/>
      <c r="P19" s="448"/>
      <c r="Q19" s="448"/>
      <c r="R19" s="448"/>
      <c r="S19" s="448"/>
      <c r="T19" s="448"/>
      <c r="U19" s="507">
        <f>SUM(AF7:AF16)</f>
        <v>0</v>
      </c>
      <c r="V19" s="507"/>
      <c r="W19" s="507"/>
      <c r="X19" s="507"/>
      <c r="Y19" s="507"/>
      <c r="Z19" s="507"/>
      <c r="AC19" s="40"/>
      <c r="AD19" s="40"/>
    </row>
    <row r="20" spans="2:33">
      <c r="E20" s="56"/>
      <c r="F20" s="56"/>
      <c r="G20" s="56"/>
      <c r="H20" s="56"/>
      <c r="I20" s="56"/>
      <c r="J20" s="56"/>
      <c r="K20" s="56"/>
      <c r="L20" s="56"/>
      <c r="U20" s="40"/>
      <c r="V20" s="40"/>
      <c r="W20" s="40"/>
      <c r="X20" s="40"/>
      <c r="Y20" s="40"/>
      <c r="Z20" s="40"/>
      <c r="AA20" s="56"/>
      <c r="AB20" s="56"/>
      <c r="AC20" s="40"/>
      <c r="AD20" s="40"/>
    </row>
    <row r="21" spans="2:33">
      <c r="B21" s="497" t="s">
        <v>230</v>
      </c>
      <c r="C21" s="500"/>
      <c r="D21" s="500"/>
      <c r="E21" s="500"/>
      <c r="F21" s="500"/>
      <c r="G21" s="500"/>
      <c r="H21" s="500"/>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row>
    <row r="22" spans="2:33">
      <c r="B22" s="37"/>
      <c r="C22" s="501">
        <f>MAX(入力シート!AT40:AV49)</f>
        <v>0</v>
      </c>
      <c r="D22" s="501"/>
      <c r="E22" s="501"/>
      <c r="F22" s="501"/>
      <c r="G22" s="501"/>
      <c r="H22" s="501"/>
      <c r="I22" s="501"/>
      <c r="J22" s="501"/>
      <c r="K22" s="501"/>
      <c r="L22" s="501"/>
      <c r="M22" s="41"/>
    </row>
    <row r="24" spans="2:33">
      <c r="B24" s="497" t="s">
        <v>231</v>
      </c>
      <c r="C24" s="497"/>
      <c r="D24" s="497"/>
      <c r="E24" s="497"/>
      <c r="F24" s="497"/>
      <c r="G24" s="497"/>
      <c r="H24" s="497"/>
      <c r="I24" s="497"/>
      <c r="J24" s="497"/>
      <c r="K24" s="497"/>
      <c r="L24" s="497"/>
      <c r="M24" s="497"/>
      <c r="N24" s="497"/>
      <c r="O24" s="497"/>
      <c r="P24" s="497"/>
      <c r="Q24" s="497"/>
      <c r="R24" s="497"/>
      <c r="S24" s="497"/>
      <c r="T24" s="497"/>
      <c r="U24" s="497"/>
      <c r="V24" s="497"/>
      <c r="W24" s="497"/>
      <c r="X24" s="497"/>
      <c r="Y24" s="497"/>
      <c r="Z24" s="497"/>
      <c r="AA24" s="497"/>
      <c r="AB24" s="497"/>
      <c r="AC24" s="497"/>
      <c r="AD24" s="497"/>
      <c r="AE24" s="497"/>
      <c r="AF24" s="497"/>
    </row>
    <row r="25" spans="2:33">
      <c r="B25" s="2" t="str">
        <f>IF(入力シート!D40="","",入力シート!B40)</f>
        <v/>
      </c>
      <c r="C25" s="497" t="str">
        <f>IF(入力シート!D40="","",入力シート!S40)</f>
        <v/>
      </c>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row>
    <row r="26" spans="2:33">
      <c r="B26" s="2" t="str">
        <f>IF(入力シート!D41="","",入力シート!B41)</f>
        <v/>
      </c>
      <c r="C26" s="497" t="str">
        <f>IF(入力シート!D41="","",入力シート!S41)</f>
        <v/>
      </c>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row>
    <row r="27" spans="2:33">
      <c r="B27" s="2" t="str">
        <f>IF(入力シート!D42="","",入力シート!B42)</f>
        <v/>
      </c>
      <c r="C27" s="497" t="str">
        <f>IF(入力シート!D42="","",入力シート!S42)</f>
        <v/>
      </c>
      <c r="D27" s="497"/>
      <c r="E27" s="497"/>
      <c r="F27" s="497"/>
      <c r="G27" s="497"/>
      <c r="H27" s="497"/>
      <c r="I27" s="497"/>
      <c r="J27" s="497"/>
      <c r="K27" s="497"/>
      <c r="L27" s="497"/>
      <c r="M27" s="497"/>
      <c r="N27" s="497"/>
      <c r="O27" s="497"/>
      <c r="P27" s="497"/>
      <c r="Q27" s="497"/>
      <c r="R27" s="497"/>
      <c r="S27" s="497"/>
      <c r="T27" s="497"/>
      <c r="U27" s="497"/>
      <c r="V27" s="497"/>
      <c r="W27" s="497"/>
      <c r="X27" s="497"/>
      <c r="Y27" s="497"/>
      <c r="Z27" s="497"/>
      <c r="AA27" s="497"/>
      <c r="AB27" s="497"/>
      <c r="AC27" s="497"/>
      <c r="AD27" s="497"/>
    </row>
    <row r="28" spans="2:33">
      <c r="B28" s="2" t="str">
        <f>IF(入力シート!D43="","",入力シート!B43)</f>
        <v/>
      </c>
      <c r="C28" s="497" t="str">
        <f>IF(入力シート!D43="","",入力シート!S43)</f>
        <v/>
      </c>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row>
    <row r="29" spans="2:33">
      <c r="B29" s="2" t="str">
        <f>IF(入力シート!D44="","",入力シート!B44)</f>
        <v/>
      </c>
      <c r="C29" s="497" t="str">
        <f>IF(入力シート!D44="","",入力シート!S44)</f>
        <v/>
      </c>
      <c r="D29" s="497"/>
      <c r="E29" s="497"/>
      <c r="F29" s="497"/>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97"/>
    </row>
    <row r="30" spans="2:33">
      <c r="B30" s="2" t="str">
        <f>IF(入力シート!D45="","",入力シート!B45)</f>
        <v/>
      </c>
      <c r="C30" s="497" t="str">
        <f>IF(入力シート!D45="","",入力シート!S45)</f>
        <v/>
      </c>
      <c r="D30" s="497"/>
      <c r="E30" s="497"/>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c r="AD30" s="497"/>
    </row>
    <row r="31" spans="2:33">
      <c r="B31" s="2" t="str">
        <f>IF(入力シート!D46="","",入力シート!B46)</f>
        <v/>
      </c>
      <c r="C31" s="497" t="str">
        <f>IF(入力シート!D46="","",入力シート!S46)</f>
        <v/>
      </c>
      <c r="D31" s="497"/>
      <c r="E31" s="497"/>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row>
    <row r="32" spans="2:33">
      <c r="B32" s="2" t="str">
        <f>IF(入力シート!D47="","",入力シート!B47)</f>
        <v/>
      </c>
      <c r="C32" s="497" t="str">
        <f>IF(入力シート!D47="","",入力シート!S47)</f>
        <v/>
      </c>
      <c r="D32" s="497"/>
      <c r="E32" s="497"/>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row>
    <row r="33" spans="2:32">
      <c r="B33" s="2" t="str">
        <f>IF(入力シート!D48="","",入力シート!B48)</f>
        <v/>
      </c>
      <c r="C33" s="497" t="str">
        <f>IF(入力シート!D48="","",入力シート!S48)</f>
        <v/>
      </c>
      <c r="D33" s="497"/>
      <c r="E33" s="49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row>
    <row r="34" spans="2:32">
      <c r="B34" s="2" t="str">
        <f>IF(入力シート!D49="","",入力シート!B49)</f>
        <v/>
      </c>
      <c r="C34" s="497" t="str">
        <f>IF(入力シート!D49="","",入力シート!S49)</f>
        <v/>
      </c>
      <c r="D34" s="497"/>
      <c r="E34" s="497"/>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row>
    <row r="36" spans="2:32">
      <c r="B36" s="497" t="s">
        <v>232</v>
      </c>
      <c r="C36" s="497"/>
      <c r="D36" s="497"/>
      <c r="E36" s="497"/>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row>
    <row r="37" spans="2:32">
      <c r="B37" s="2" t="str">
        <f>IF(入力シート!D40="","",入力シート!B40)</f>
        <v/>
      </c>
      <c r="C37" s="497" t="str">
        <f>IF(入力シート!D40="","",入力シート!N40)</f>
        <v/>
      </c>
      <c r="D37" s="497"/>
      <c r="E37" s="497"/>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row>
    <row r="38" spans="2:32">
      <c r="B38" s="2" t="str">
        <f>IF(入力シート!D41="","",入力シート!B41)</f>
        <v/>
      </c>
      <c r="C38" s="497" t="str">
        <f>IF(入力シート!D41="","",入力シート!N41)</f>
        <v/>
      </c>
      <c r="D38" s="497"/>
      <c r="E38" s="497"/>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7"/>
    </row>
    <row r="39" spans="2:32">
      <c r="B39" s="2" t="str">
        <f>IF(入力シート!D42="","",入力シート!B42)</f>
        <v/>
      </c>
      <c r="C39" s="497" t="str">
        <f>IF(入力シート!D42="","",入力シート!N42)</f>
        <v/>
      </c>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497"/>
      <c r="AD39" s="497"/>
    </row>
    <row r="40" spans="2:32">
      <c r="B40" s="2" t="str">
        <f>IF(入力シート!D43="","",入力シート!B43)</f>
        <v/>
      </c>
      <c r="C40" s="497" t="str">
        <f>IF(入力シート!D43="","",入力シート!N43)</f>
        <v/>
      </c>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row>
    <row r="41" spans="2:32">
      <c r="B41" s="2" t="str">
        <f>IF(入力シート!D44="","",入力シート!B44)</f>
        <v/>
      </c>
      <c r="C41" s="497" t="str">
        <f>IF(入力シート!D44="","",入力シート!N44)</f>
        <v/>
      </c>
      <c r="D41" s="497"/>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row>
    <row r="42" spans="2:32">
      <c r="B42" s="2" t="str">
        <f>IF(入力シート!D45="","",入力シート!B45)</f>
        <v/>
      </c>
      <c r="C42" s="497" t="str">
        <f>IF(入力シート!D45="","",入力シート!N45)</f>
        <v/>
      </c>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row>
    <row r="43" spans="2:32">
      <c r="B43" s="2" t="str">
        <f>IF(入力シート!D46="","",入力シート!B46)</f>
        <v/>
      </c>
      <c r="C43" s="497" t="str">
        <f>IF(入力シート!D46="","",入力シート!N46)</f>
        <v/>
      </c>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c r="AD43" s="497"/>
    </row>
    <row r="44" spans="2:32">
      <c r="B44" s="2" t="str">
        <f>IF(入力シート!D47="","",入力シート!B47)</f>
        <v/>
      </c>
      <c r="C44" s="497" t="str">
        <f>IF(入力シート!D47="","",入力シート!N47)</f>
        <v/>
      </c>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row>
    <row r="45" spans="2:32">
      <c r="B45" s="2" t="str">
        <f>IF(入力シート!D48="","",入力シート!B48)</f>
        <v/>
      </c>
      <c r="C45" s="497" t="str">
        <f>IF(入力シート!D48="","",入力シート!N48)</f>
        <v/>
      </c>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row>
    <row r="46" spans="2:32">
      <c r="B46" s="2" t="str">
        <f>IF(入力シート!D49="","",入力シート!B49)</f>
        <v/>
      </c>
      <c r="C46" s="497" t="str">
        <f>IF(入力シート!D49="","",入力シート!N49)</f>
        <v/>
      </c>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row>
    <row r="48" spans="2:32">
      <c r="B48" s="497" t="s">
        <v>233</v>
      </c>
      <c r="C48" s="497"/>
      <c r="D48" s="497"/>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c r="AD48" s="497"/>
      <c r="AE48" s="497"/>
      <c r="AF48" s="497"/>
    </row>
    <row r="49" spans="1:34">
      <c r="E49" s="499" t="s">
        <v>234</v>
      </c>
      <c r="F49" s="499"/>
      <c r="G49" s="499"/>
      <c r="H49" s="499"/>
      <c r="I49" s="499"/>
      <c r="J49" s="499"/>
      <c r="K49" s="499"/>
      <c r="L49" s="499"/>
    </row>
    <row r="50" spans="1:34">
      <c r="C50" s="497" t="s">
        <v>235</v>
      </c>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row>
    <row r="51" spans="1:34">
      <c r="C51" s="498">
        <f>入力シート!F69</f>
        <v>0</v>
      </c>
      <c r="D51" s="498"/>
      <c r="E51" s="498"/>
      <c r="F51" s="498"/>
      <c r="G51" s="498"/>
      <c r="H51" s="498"/>
      <c r="I51" s="498"/>
      <c r="J51" s="498"/>
      <c r="K51" s="448" t="s">
        <v>236</v>
      </c>
      <c r="L51" s="448"/>
      <c r="M51" s="448"/>
    </row>
    <row r="52" spans="1:34" s="64" customFormat="1" ht="18.75">
      <c r="E52" s="499" t="s">
        <v>237</v>
      </c>
      <c r="F52" s="499"/>
      <c r="G52" s="499"/>
      <c r="H52" s="499"/>
      <c r="I52" s="499"/>
      <c r="J52" s="499"/>
      <c r="K52" s="84"/>
      <c r="L52" s="84"/>
    </row>
    <row r="53" spans="1:34" s="64" customFormat="1" ht="18.75">
      <c r="F53" s="429" t="s">
        <v>238</v>
      </c>
      <c r="G53" s="429"/>
      <c r="H53" s="429"/>
      <c r="I53" s="429"/>
      <c r="J53" s="448">
        <f>入力シート!F70</f>
        <v>0</v>
      </c>
      <c r="K53" s="448"/>
      <c r="L53" s="448"/>
      <c r="M53" s="448"/>
      <c r="N53" s="448"/>
      <c r="O53" s="448"/>
      <c r="P53" s="448"/>
      <c r="Q53" s="72"/>
      <c r="R53" s="72"/>
      <c r="S53" s="72"/>
      <c r="T53" s="429" t="s">
        <v>239</v>
      </c>
      <c r="U53" s="429"/>
      <c r="V53" s="429"/>
      <c r="W53" s="429"/>
      <c r="X53" s="448">
        <f>入力シート!Q70</f>
        <v>0</v>
      </c>
      <c r="Y53" s="448"/>
      <c r="Z53" s="448"/>
      <c r="AA53" s="448"/>
      <c r="AB53" s="448"/>
      <c r="AC53" s="448"/>
      <c r="AD53" s="448"/>
      <c r="AE53" s="2"/>
      <c r="AF53" s="5"/>
      <c r="AG53" s="72"/>
      <c r="AH53" s="72"/>
    </row>
    <row r="54" spans="1:34" s="64" customFormat="1" ht="18.75">
      <c r="F54" s="67"/>
      <c r="G54" s="67"/>
      <c r="H54" s="67"/>
      <c r="I54" s="67"/>
      <c r="T54" s="67"/>
      <c r="U54" s="67"/>
      <c r="V54" s="67"/>
      <c r="W54" s="67"/>
      <c r="AF54" s="2"/>
    </row>
    <row r="55" spans="1:34" s="64" customFormat="1" ht="18.75">
      <c r="F55" s="429" t="s">
        <v>238</v>
      </c>
      <c r="G55" s="429"/>
      <c r="H55" s="429"/>
      <c r="I55" s="429"/>
      <c r="J55" s="448">
        <f>入力シート!F71</f>
        <v>0</v>
      </c>
      <c r="K55" s="448"/>
      <c r="L55" s="448"/>
      <c r="M55" s="448"/>
      <c r="N55" s="448"/>
      <c r="O55" s="448"/>
      <c r="P55" s="448"/>
      <c r="Q55" s="72"/>
      <c r="R55" s="72"/>
      <c r="S55" s="72"/>
      <c r="T55" s="429" t="s">
        <v>239</v>
      </c>
      <c r="U55" s="429"/>
      <c r="V55" s="429"/>
      <c r="W55" s="429"/>
      <c r="X55" s="448">
        <f>入力シート!Q71</f>
        <v>0</v>
      </c>
      <c r="Y55" s="448"/>
      <c r="Z55" s="448"/>
      <c r="AA55" s="448"/>
      <c r="AB55" s="448"/>
      <c r="AC55" s="448"/>
      <c r="AD55" s="448"/>
      <c r="AE55" s="2"/>
      <c r="AF55" s="5"/>
      <c r="AG55" s="72"/>
      <c r="AH55" s="72"/>
    </row>
    <row r="56" spans="1:34" s="64" customFormat="1" ht="18.75">
      <c r="F56" s="67"/>
      <c r="G56" s="67"/>
      <c r="H56" s="67"/>
      <c r="I56" s="67"/>
      <c r="J56" s="72"/>
      <c r="K56" s="72"/>
      <c r="L56" s="72"/>
      <c r="M56" s="72"/>
      <c r="N56" s="72"/>
      <c r="O56" s="72"/>
      <c r="P56" s="72"/>
      <c r="Q56" s="72"/>
      <c r="R56" s="72"/>
      <c r="S56" s="72"/>
      <c r="T56" s="67"/>
      <c r="U56" s="67"/>
      <c r="V56" s="67"/>
      <c r="W56" s="67"/>
      <c r="X56" s="72"/>
      <c r="Y56" s="72"/>
      <c r="Z56" s="72"/>
      <c r="AA56" s="72"/>
      <c r="AB56" s="72"/>
      <c r="AC56" s="72"/>
      <c r="AD56" s="72"/>
      <c r="AE56" s="72"/>
      <c r="AF56" s="72"/>
      <c r="AG56" s="72"/>
      <c r="AH56" s="72"/>
    </row>
    <row r="57" spans="1:34">
      <c r="C57" s="57"/>
      <c r="D57" s="57"/>
      <c r="E57" s="57"/>
      <c r="F57" s="57"/>
      <c r="G57" s="57"/>
      <c r="H57" s="57"/>
      <c r="I57" s="57"/>
      <c r="J57" s="57"/>
      <c r="K57" s="5"/>
      <c r="L57" s="5"/>
      <c r="M57" s="5"/>
      <c r="N57" s="5"/>
    </row>
    <row r="58" spans="1:34">
      <c r="D58" s="58"/>
      <c r="E58" s="55"/>
      <c r="F58" s="55"/>
      <c r="G58" s="55"/>
      <c r="H58" s="55"/>
      <c r="I58" s="5"/>
      <c r="J58" s="5"/>
      <c r="K58" s="5"/>
      <c r="L58" s="5"/>
      <c r="M58" s="5"/>
      <c r="N58" s="5"/>
      <c r="O58" s="5"/>
      <c r="P58" s="5"/>
      <c r="Q58" s="5"/>
      <c r="R58" s="5"/>
      <c r="S58" s="55"/>
      <c r="T58" s="55"/>
      <c r="U58" s="55"/>
      <c r="V58" s="55"/>
      <c r="W58" s="5"/>
      <c r="X58" s="5"/>
      <c r="Y58" s="5"/>
      <c r="Z58" s="5"/>
      <c r="AA58" s="5"/>
      <c r="AB58" s="5"/>
      <c r="AC58" s="5"/>
      <c r="AD58" s="5"/>
    </row>
    <row r="59" spans="1:34">
      <c r="D59" s="58"/>
      <c r="E59" s="55"/>
      <c r="F59" s="55"/>
      <c r="G59" s="55"/>
      <c r="H59" s="55"/>
      <c r="I59" s="5"/>
      <c r="J59" s="5"/>
      <c r="K59" s="5"/>
      <c r="L59" s="5"/>
      <c r="M59" s="5"/>
      <c r="N59" s="5"/>
      <c r="O59" s="5"/>
      <c r="P59" s="5"/>
      <c r="Q59" s="5"/>
      <c r="R59" s="5"/>
      <c r="S59" s="55"/>
      <c r="T59" s="55"/>
      <c r="U59" s="55"/>
      <c r="V59" s="55"/>
      <c r="W59" s="5"/>
      <c r="X59" s="5"/>
      <c r="Y59" s="5"/>
      <c r="Z59" s="5"/>
      <c r="AA59" s="5"/>
      <c r="AB59" s="5"/>
      <c r="AC59" s="5"/>
      <c r="AD59" s="5"/>
    </row>
    <row r="60" spans="1:34" ht="15.75" customHeight="1">
      <c r="A60" s="496" t="s">
        <v>240</v>
      </c>
      <c r="B60" s="496"/>
      <c r="C60" s="495" t="s">
        <v>241</v>
      </c>
      <c r="D60" s="495"/>
      <c r="E60" s="495"/>
      <c r="F60" s="495"/>
      <c r="G60" s="495"/>
      <c r="H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
      <c r="AF60" s="49"/>
    </row>
    <row r="61" spans="1:34">
      <c r="A61" s="42"/>
      <c r="B61" s="42"/>
      <c r="C61" s="495"/>
      <c r="D61" s="495"/>
      <c r="E61" s="495"/>
      <c r="F61" s="495"/>
      <c r="G61" s="495"/>
      <c r="H61" s="495"/>
      <c r="I61" s="495"/>
      <c r="J61" s="495"/>
      <c r="K61" s="495"/>
      <c r="L61" s="495"/>
      <c r="M61" s="495"/>
      <c r="N61" s="495"/>
      <c r="O61" s="495"/>
      <c r="P61" s="495"/>
      <c r="Q61" s="495"/>
      <c r="R61" s="495"/>
      <c r="S61" s="495"/>
      <c r="T61" s="495"/>
      <c r="U61" s="495"/>
      <c r="V61" s="495"/>
      <c r="W61" s="495"/>
      <c r="X61" s="495"/>
      <c r="Y61" s="495"/>
      <c r="Z61" s="495"/>
      <c r="AA61" s="495"/>
      <c r="AB61" s="495"/>
      <c r="AC61" s="495"/>
      <c r="AD61" s="495"/>
      <c r="AE61" s="49"/>
      <c r="AF61" s="49"/>
    </row>
    <row r="62" spans="1:34">
      <c r="A62" s="43"/>
      <c r="B62" s="43"/>
      <c r="C62" s="495"/>
      <c r="D62" s="495"/>
      <c r="E62" s="495"/>
      <c r="F62" s="495"/>
      <c r="G62" s="495"/>
      <c r="H62" s="495"/>
      <c r="I62" s="495"/>
      <c r="J62" s="495"/>
      <c r="K62" s="495"/>
      <c r="L62" s="495"/>
      <c r="M62" s="495"/>
      <c r="N62" s="495"/>
      <c r="O62" s="495"/>
      <c r="P62" s="495"/>
      <c r="Q62" s="495"/>
      <c r="R62" s="495"/>
      <c r="S62" s="495"/>
      <c r="T62" s="495"/>
      <c r="U62" s="495"/>
      <c r="V62" s="495"/>
      <c r="W62" s="495"/>
      <c r="X62" s="495"/>
      <c r="Y62" s="495"/>
      <c r="Z62" s="495"/>
      <c r="AA62" s="495"/>
      <c r="AB62" s="495"/>
      <c r="AC62" s="495"/>
      <c r="AD62" s="495"/>
      <c r="AE62" s="49"/>
      <c r="AF62" s="49"/>
    </row>
  </sheetData>
  <sheetProtection sheet="1" objects="1" scenarios="1" selectLockedCells="1" selectUnlockedCells="1"/>
  <mergeCells count="90">
    <mergeCell ref="A1:AF1"/>
    <mergeCell ref="A2:AF2"/>
    <mergeCell ref="B6:AD6"/>
    <mergeCell ref="C7:N7"/>
    <mergeCell ref="O7:Q7"/>
    <mergeCell ref="R7:V7"/>
    <mergeCell ref="W7:AD7"/>
    <mergeCell ref="A4:AD4"/>
    <mergeCell ref="C8:N8"/>
    <mergeCell ref="O8:Q8"/>
    <mergeCell ref="R8:V8"/>
    <mergeCell ref="W8:AD8"/>
    <mergeCell ref="C9:N9"/>
    <mergeCell ref="O9:Q9"/>
    <mergeCell ref="R9:V9"/>
    <mergeCell ref="W9:AD9"/>
    <mergeCell ref="C10:N10"/>
    <mergeCell ref="O10:Q10"/>
    <mergeCell ref="R10:V10"/>
    <mergeCell ref="W10:AD10"/>
    <mergeCell ref="C11:N11"/>
    <mergeCell ref="O11:Q11"/>
    <mergeCell ref="R11:V11"/>
    <mergeCell ref="W11:AD11"/>
    <mergeCell ref="C12:N12"/>
    <mergeCell ref="O12:Q12"/>
    <mergeCell ref="R12:V12"/>
    <mergeCell ref="W12:AD12"/>
    <mergeCell ref="C13:N13"/>
    <mergeCell ref="O13:Q13"/>
    <mergeCell ref="R13:V13"/>
    <mergeCell ref="W13:AD13"/>
    <mergeCell ref="C14:N14"/>
    <mergeCell ref="O14:Q14"/>
    <mergeCell ref="R14:V14"/>
    <mergeCell ref="W14:AD14"/>
    <mergeCell ref="C15:N15"/>
    <mergeCell ref="O15:Q15"/>
    <mergeCell ref="R15:V15"/>
    <mergeCell ref="W15:AD15"/>
    <mergeCell ref="B21:AF21"/>
    <mergeCell ref="C22:L22"/>
    <mergeCell ref="C16:N16"/>
    <mergeCell ref="O16:Q16"/>
    <mergeCell ref="R16:V16"/>
    <mergeCell ref="W16:AD16"/>
    <mergeCell ref="E19:L19"/>
    <mergeCell ref="N19:T19"/>
    <mergeCell ref="U19:Z19"/>
    <mergeCell ref="B18:AD18"/>
    <mergeCell ref="B24:AF24"/>
    <mergeCell ref="C25:AD25"/>
    <mergeCell ref="C26:AD26"/>
    <mergeCell ref="C30:AD30"/>
    <mergeCell ref="C29:AD29"/>
    <mergeCell ref="C28:AD28"/>
    <mergeCell ref="C27:AD27"/>
    <mergeCell ref="C37:AD37"/>
    <mergeCell ref="C43:AD43"/>
    <mergeCell ref="C42:AD42"/>
    <mergeCell ref="C41:AD41"/>
    <mergeCell ref="C40:AD40"/>
    <mergeCell ref="C39:AD39"/>
    <mergeCell ref="C38:AD38"/>
    <mergeCell ref="B36:AF36"/>
    <mergeCell ref="C34:AD34"/>
    <mergeCell ref="C33:AD33"/>
    <mergeCell ref="C32:AD32"/>
    <mergeCell ref="C31:AD31"/>
    <mergeCell ref="A60:B60"/>
    <mergeCell ref="AG1:AH1"/>
    <mergeCell ref="AG2:AH2"/>
    <mergeCell ref="C51:J51"/>
    <mergeCell ref="K51:M51"/>
    <mergeCell ref="B48:AF48"/>
    <mergeCell ref="E49:L49"/>
    <mergeCell ref="C50:AD50"/>
    <mergeCell ref="E52:J52"/>
    <mergeCell ref="F53:I53"/>
    <mergeCell ref="J53:P53"/>
    <mergeCell ref="T53:W53"/>
    <mergeCell ref="X53:AD53"/>
    <mergeCell ref="C46:AD46"/>
    <mergeCell ref="C45:AD45"/>
    <mergeCell ref="C44:AD44"/>
    <mergeCell ref="C60:AD62"/>
    <mergeCell ref="F55:I55"/>
    <mergeCell ref="J55:P55"/>
    <mergeCell ref="T55:W55"/>
    <mergeCell ref="X55:AD55"/>
  </mergeCells>
  <phoneticPr fontId="9"/>
  <printOptions horizontalCentered="1"/>
  <pageMargins left="0.59055118110236215" right="0.59055118110236215" top="0.59055118110236215" bottom="0.59055118110236215" header="0.39370078740157483" footer="0.27559055118110237"/>
  <pageSetup paperSize="9" scale="77" orientation="portrait" blackAndWhite="1" r:id="rId1"/>
  <headerFooter>
    <oddFooter xml:space="preserve">&amp;C&amp;8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7684-8E1E-48AD-9B50-EA2B92DA4D93}">
  <dimension ref="A1:AQ56"/>
  <sheetViews>
    <sheetView showZeros="0" view="pageBreakPreview" zoomScaleNormal="90" zoomScaleSheetLayoutView="100" workbookViewId="0">
      <selection activeCell="B6" sqref="B6"/>
    </sheetView>
  </sheetViews>
  <sheetFormatPr defaultColWidth="2.5" defaultRowHeight="18.75"/>
  <cols>
    <col min="1" max="1" width="3.5" style="64" bestFit="1" customWidth="1"/>
    <col min="2" max="16384" width="2.5" style="64"/>
  </cols>
  <sheetData>
    <row r="1" spans="1:43">
      <c r="B1" s="497" t="s">
        <v>159</v>
      </c>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500"/>
      <c r="AG1" s="500"/>
      <c r="AH1" s="497"/>
      <c r="AI1" s="497"/>
    </row>
    <row r="2" spans="1:43">
      <c r="B2" s="497" t="s">
        <v>223</v>
      </c>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500"/>
      <c r="AG2" s="500"/>
      <c r="AH2" s="497"/>
      <c r="AI2" s="497"/>
    </row>
    <row r="6" spans="1:43" ht="22.5" customHeight="1">
      <c r="B6" s="448" t="s">
        <v>224</v>
      </c>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513"/>
      <c r="AG6" s="513"/>
      <c r="AH6" s="448"/>
      <c r="AI6" s="448"/>
    </row>
    <row r="7" spans="1:43">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row>
    <row r="10" spans="1:43">
      <c r="A10" s="5"/>
      <c r="B10" s="72"/>
      <c r="C10" s="497" t="s">
        <v>242</v>
      </c>
      <c r="D10" s="500"/>
      <c r="E10" s="500"/>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497"/>
      <c r="AG10" s="500"/>
      <c r="AH10" s="500"/>
      <c r="AI10" s="500"/>
      <c r="AJ10" s="448" t="s">
        <v>226</v>
      </c>
      <c r="AK10" s="448"/>
      <c r="AL10" s="448"/>
      <c r="AM10" s="448"/>
      <c r="AN10" s="448" t="s">
        <v>243</v>
      </c>
      <c r="AO10" s="448"/>
      <c r="AP10" s="448"/>
      <c r="AQ10" s="448"/>
    </row>
    <row r="11" spans="1:43" ht="13.5" customHeight="1">
      <c r="A11" s="51"/>
      <c r="D11" s="37" t="str">
        <f>IF(E11="","","①")</f>
        <v/>
      </c>
      <c r="E11" s="502" t="str">
        <f>IF(入力シート!D53="","",入力シート!D53)</f>
        <v/>
      </c>
      <c r="F11" s="502"/>
      <c r="G11" s="502"/>
      <c r="H11" s="502"/>
      <c r="I11" s="502"/>
      <c r="J11" s="502"/>
      <c r="K11" s="502" t="str">
        <f>IF(入力シート!I53="","",入力シート!I53)</f>
        <v/>
      </c>
      <c r="L11" s="502"/>
      <c r="M11" s="502"/>
      <c r="N11" s="502"/>
      <c r="O11" s="502"/>
      <c r="P11" s="502"/>
      <c r="Q11" s="85"/>
      <c r="R11" s="85"/>
      <c r="S11" s="85"/>
      <c r="T11" s="86"/>
      <c r="U11" s="86"/>
      <c r="V11" s="86"/>
      <c r="W11" s="86"/>
      <c r="X11" s="86"/>
      <c r="Y11" s="87"/>
      <c r="Z11" s="87"/>
      <c r="AA11" s="87"/>
      <c r="AB11" s="87"/>
      <c r="AC11" s="87"/>
      <c r="AD11" s="87"/>
      <c r="AE11" s="87"/>
      <c r="AF11" s="87"/>
      <c r="AG11" s="88"/>
      <c r="AH11" s="88"/>
      <c r="AI11" s="88"/>
      <c r="AJ11" s="506" t="str">
        <f>IF(入力シート!U53="","",SUM(入力シート!U53,AN11))</f>
        <v/>
      </c>
      <c r="AK11" s="506"/>
      <c r="AL11" s="506"/>
      <c r="AM11" s="506"/>
      <c r="AN11" s="506" t="str">
        <f>IF(入力シート!U53="","",入力シート!U53*0.1)</f>
        <v/>
      </c>
      <c r="AO11" s="506"/>
      <c r="AP11" s="506"/>
      <c r="AQ11" s="506"/>
    </row>
    <row r="12" spans="1:43" ht="13.5" customHeight="1">
      <c r="A12" s="51"/>
      <c r="D12" s="37" t="str">
        <f>IF(E12="","","②")</f>
        <v/>
      </c>
      <c r="E12" s="502" t="str">
        <f>IF(入力シート!D54="","",入力シート!D54)</f>
        <v/>
      </c>
      <c r="F12" s="502"/>
      <c r="G12" s="502"/>
      <c r="H12" s="502"/>
      <c r="I12" s="502"/>
      <c r="J12" s="502"/>
      <c r="K12" s="502" t="str">
        <f>IF(入力シート!I54="","",入力シート!I54)</f>
        <v/>
      </c>
      <c r="L12" s="502"/>
      <c r="M12" s="502"/>
      <c r="N12" s="502"/>
      <c r="O12" s="502"/>
      <c r="P12" s="502"/>
      <c r="Q12" s="85"/>
      <c r="R12" s="85"/>
      <c r="S12" s="85"/>
      <c r="T12" s="86"/>
      <c r="U12" s="86"/>
      <c r="V12" s="86"/>
      <c r="W12" s="86"/>
      <c r="X12" s="86"/>
      <c r="Y12" s="87"/>
      <c r="Z12" s="87"/>
      <c r="AA12" s="87"/>
      <c r="AB12" s="87"/>
      <c r="AC12" s="87"/>
      <c r="AD12" s="87"/>
      <c r="AE12" s="87"/>
      <c r="AF12" s="87"/>
      <c r="AG12" s="88"/>
      <c r="AH12" s="88"/>
      <c r="AI12" s="88"/>
      <c r="AJ12" s="506" t="str">
        <f>IF(入力シート!U54="","",SUM(入力シート!U54,AN12))</f>
        <v/>
      </c>
      <c r="AK12" s="506"/>
      <c r="AL12" s="506"/>
      <c r="AM12" s="506"/>
      <c r="AN12" s="506" t="str">
        <f>IF(入力シート!U54="","",入力シート!U54*0.1)</f>
        <v/>
      </c>
      <c r="AO12" s="506"/>
      <c r="AP12" s="506"/>
      <c r="AQ12" s="506"/>
    </row>
    <row r="13" spans="1:43" ht="13.5" customHeight="1">
      <c r="A13" s="51"/>
      <c r="D13" s="37" t="str">
        <f>IF(E13="","","③")</f>
        <v/>
      </c>
      <c r="E13" s="502" t="str">
        <f>IF(入力シート!D55="","",入力シート!D55)</f>
        <v/>
      </c>
      <c r="F13" s="502"/>
      <c r="G13" s="502"/>
      <c r="H13" s="502"/>
      <c r="I13" s="502"/>
      <c r="J13" s="502"/>
      <c r="K13" s="502" t="str">
        <f>IF(入力シート!I55="","",入力シート!I55)</f>
        <v/>
      </c>
      <c r="L13" s="502"/>
      <c r="M13" s="502"/>
      <c r="N13" s="502"/>
      <c r="O13" s="502"/>
      <c r="P13" s="502"/>
      <c r="Q13" s="85"/>
      <c r="R13" s="85"/>
      <c r="S13" s="85"/>
      <c r="T13" s="86"/>
      <c r="U13" s="86"/>
      <c r="V13" s="86"/>
      <c r="W13" s="86"/>
      <c r="X13" s="86"/>
      <c r="Y13" s="87"/>
      <c r="Z13" s="87"/>
      <c r="AA13" s="87"/>
      <c r="AB13" s="87"/>
      <c r="AC13" s="87"/>
      <c r="AD13" s="87"/>
      <c r="AE13" s="87"/>
      <c r="AF13" s="87"/>
      <c r="AG13" s="88"/>
      <c r="AH13" s="88"/>
      <c r="AI13" s="88"/>
      <c r="AJ13" s="506" t="str">
        <f>IF(入力シート!U55="","",SUM(入力シート!U55,AN13))</f>
        <v/>
      </c>
      <c r="AK13" s="506"/>
      <c r="AL13" s="506"/>
      <c r="AM13" s="506"/>
      <c r="AN13" s="506" t="str">
        <f>IF(入力シート!U55="","",入力シート!U55*0.1)</f>
        <v/>
      </c>
      <c r="AO13" s="506"/>
      <c r="AP13" s="506"/>
      <c r="AQ13" s="506"/>
    </row>
    <row r="14" spans="1:43" ht="13.5" customHeight="1">
      <c r="A14" s="51"/>
      <c r="D14" s="37" t="str">
        <f>IF(E14="","","④")</f>
        <v/>
      </c>
      <c r="E14" s="502" t="str">
        <f>IF(入力シート!D56="","",入力シート!D56)</f>
        <v/>
      </c>
      <c r="F14" s="502"/>
      <c r="G14" s="502"/>
      <c r="H14" s="502"/>
      <c r="I14" s="502"/>
      <c r="J14" s="502"/>
      <c r="K14" s="502" t="str">
        <f>IF(入力シート!I56="","",入力シート!I56)</f>
        <v/>
      </c>
      <c r="L14" s="502"/>
      <c r="M14" s="502"/>
      <c r="N14" s="502"/>
      <c r="O14" s="502"/>
      <c r="P14" s="502"/>
      <c r="Q14" s="85"/>
      <c r="R14" s="85"/>
      <c r="S14" s="85"/>
      <c r="T14" s="86"/>
      <c r="U14" s="86"/>
      <c r="V14" s="86"/>
      <c r="W14" s="86"/>
      <c r="X14" s="86"/>
      <c r="Y14" s="87"/>
      <c r="Z14" s="87"/>
      <c r="AA14" s="87"/>
      <c r="AB14" s="87"/>
      <c r="AC14" s="87"/>
      <c r="AD14" s="87"/>
      <c r="AE14" s="87"/>
      <c r="AF14" s="87"/>
      <c r="AG14" s="88"/>
      <c r="AH14" s="88"/>
      <c r="AI14" s="88"/>
      <c r="AJ14" s="506" t="str">
        <f>IF(入力シート!U56="","",SUM(入力シート!U56,AN14))</f>
        <v/>
      </c>
      <c r="AK14" s="506"/>
      <c r="AL14" s="506"/>
      <c r="AM14" s="506"/>
      <c r="AN14" s="506" t="str">
        <f>IF(入力シート!U56="","",入力シート!U56*0.1)</f>
        <v/>
      </c>
      <c r="AO14" s="506"/>
      <c r="AP14" s="506"/>
      <c r="AQ14" s="506"/>
    </row>
    <row r="15" spans="1:43" ht="13.5" customHeight="1">
      <c r="A15" s="51"/>
      <c r="D15" s="37" t="str">
        <f>IF(E15="","","⑤")</f>
        <v/>
      </c>
      <c r="E15" s="502" t="str">
        <f>IF(入力シート!D57="","",入力シート!D57)</f>
        <v/>
      </c>
      <c r="F15" s="502"/>
      <c r="G15" s="502"/>
      <c r="H15" s="502"/>
      <c r="I15" s="502"/>
      <c r="J15" s="502"/>
      <c r="K15" s="502" t="str">
        <f>IF(入力シート!I57="","",入力シート!I57)</f>
        <v/>
      </c>
      <c r="L15" s="502"/>
      <c r="M15" s="502"/>
      <c r="N15" s="502"/>
      <c r="O15" s="502"/>
      <c r="P15" s="502"/>
      <c r="Q15" s="85"/>
      <c r="R15" s="85"/>
      <c r="S15" s="85"/>
      <c r="T15" s="86"/>
      <c r="U15" s="86"/>
      <c r="V15" s="86"/>
      <c r="W15" s="86"/>
      <c r="X15" s="86"/>
      <c r="Y15" s="87"/>
      <c r="Z15" s="87"/>
      <c r="AA15" s="87"/>
      <c r="AB15" s="87"/>
      <c r="AC15" s="87"/>
      <c r="AD15" s="87"/>
      <c r="AE15" s="87"/>
      <c r="AF15" s="87"/>
      <c r="AG15" s="88"/>
      <c r="AH15" s="88"/>
      <c r="AI15" s="88"/>
      <c r="AJ15" s="506" t="str">
        <f>IF(入力シート!U57="","",SUM(入力シート!U57,AN15))</f>
        <v/>
      </c>
      <c r="AK15" s="506"/>
      <c r="AL15" s="506"/>
      <c r="AM15" s="506"/>
      <c r="AN15" s="506" t="str">
        <f>IF(入力シート!U57="","",入力シート!U57*0.1)</f>
        <v/>
      </c>
      <c r="AO15" s="506"/>
      <c r="AP15" s="506"/>
      <c r="AQ15" s="506"/>
    </row>
    <row r="16" spans="1:43" ht="13.5" customHeight="1">
      <c r="A16" s="51"/>
      <c r="D16" s="37" t="str">
        <f>IF(E16="","","⑥")</f>
        <v/>
      </c>
      <c r="E16" s="502" t="str">
        <f>IF(入力シート!D58="","",入力シート!D58)</f>
        <v/>
      </c>
      <c r="F16" s="502"/>
      <c r="G16" s="502"/>
      <c r="H16" s="502"/>
      <c r="I16" s="502"/>
      <c r="J16" s="502"/>
      <c r="K16" s="502" t="str">
        <f>IF(入力シート!I58="","",入力シート!I58)</f>
        <v/>
      </c>
      <c r="L16" s="502"/>
      <c r="M16" s="502"/>
      <c r="N16" s="502"/>
      <c r="O16" s="502"/>
      <c r="P16" s="502"/>
      <c r="Q16" s="85"/>
      <c r="R16" s="85"/>
      <c r="S16" s="85"/>
      <c r="T16" s="86"/>
      <c r="U16" s="86"/>
      <c r="V16" s="86"/>
      <c r="W16" s="86"/>
      <c r="X16" s="86"/>
      <c r="Y16" s="87"/>
      <c r="Z16" s="87"/>
      <c r="AA16" s="87"/>
      <c r="AB16" s="87"/>
      <c r="AC16" s="87"/>
      <c r="AD16" s="87"/>
      <c r="AE16" s="87"/>
      <c r="AF16" s="87"/>
      <c r="AG16" s="88"/>
      <c r="AH16" s="88"/>
      <c r="AI16" s="88"/>
      <c r="AJ16" s="506" t="str">
        <f>IF(入力シート!U58="","",SUM(入力シート!U58,AN16))</f>
        <v/>
      </c>
      <c r="AK16" s="506"/>
      <c r="AL16" s="506"/>
      <c r="AM16" s="506"/>
      <c r="AN16" s="506" t="str">
        <f>IF(入力シート!U58="","",入力シート!U58*0.1)</f>
        <v/>
      </c>
      <c r="AO16" s="506"/>
      <c r="AP16" s="506"/>
      <c r="AQ16" s="506"/>
    </row>
    <row r="17" spans="1:43" ht="13.5" customHeight="1">
      <c r="A17" s="51"/>
      <c r="D17" s="37" t="str">
        <f>IF(E17="","","⑦")</f>
        <v/>
      </c>
      <c r="E17" s="502" t="str">
        <f>IF(入力シート!D59="","",入力シート!D59)</f>
        <v/>
      </c>
      <c r="F17" s="502"/>
      <c r="G17" s="502"/>
      <c r="H17" s="502"/>
      <c r="I17" s="502"/>
      <c r="J17" s="502"/>
      <c r="K17" s="502" t="str">
        <f>IF(入力シート!I59="","",入力シート!I59)</f>
        <v/>
      </c>
      <c r="L17" s="502"/>
      <c r="M17" s="502"/>
      <c r="N17" s="502"/>
      <c r="O17" s="502"/>
      <c r="P17" s="502"/>
      <c r="Q17" s="85"/>
      <c r="R17" s="85"/>
      <c r="S17" s="85"/>
      <c r="T17" s="86"/>
      <c r="U17" s="86"/>
      <c r="V17" s="86"/>
      <c r="W17" s="86"/>
      <c r="X17" s="86"/>
      <c r="Y17" s="87"/>
      <c r="Z17" s="87"/>
      <c r="AA17" s="87"/>
      <c r="AB17" s="87"/>
      <c r="AC17" s="87"/>
      <c r="AD17" s="87"/>
      <c r="AE17" s="87"/>
      <c r="AF17" s="87"/>
      <c r="AG17" s="88"/>
      <c r="AH17" s="88"/>
      <c r="AI17" s="88"/>
      <c r="AJ17" s="506" t="str">
        <f>IF(入力シート!U59="","",SUM(入力シート!U59,AN17))</f>
        <v/>
      </c>
      <c r="AK17" s="506"/>
      <c r="AL17" s="506"/>
      <c r="AM17" s="506"/>
      <c r="AN17" s="506" t="str">
        <f>IF(入力シート!U59="","",入力シート!U59*0.1)</f>
        <v/>
      </c>
      <c r="AO17" s="506"/>
      <c r="AP17" s="506"/>
      <c r="AQ17" s="506"/>
    </row>
    <row r="18" spans="1:43" ht="13.5" customHeight="1">
      <c r="A18" s="51"/>
      <c r="D18" s="37" t="str">
        <f>IF(E18="","","⑧")</f>
        <v/>
      </c>
      <c r="E18" s="502" t="str">
        <f>IF(入力シート!D60="","",入力シート!D60)</f>
        <v/>
      </c>
      <c r="F18" s="502"/>
      <c r="G18" s="502"/>
      <c r="H18" s="502"/>
      <c r="I18" s="502"/>
      <c r="J18" s="502"/>
      <c r="K18" s="502" t="str">
        <f>IF(入力シート!I60="","",入力シート!I60)</f>
        <v/>
      </c>
      <c r="L18" s="502"/>
      <c r="M18" s="502"/>
      <c r="N18" s="502"/>
      <c r="O18" s="502"/>
      <c r="P18" s="502"/>
      <c r="Q18" s="85"/>
      <c r="R18" s="85"/>
      <c r="S18" s="85"/>
      <c r="T18" s="86"/>
      <c r="U18" s="86"/>
      <c r="V18" s="86"/>
      <c r="W18" s="86"/>
      <c r="X18" s="86"/>
      <c r="Y18" s="87"/>
      <c r="Z18" s="87"/>
      <c r="AA18" s="87"/>
      <c r="AB18" s="87"/>
      <c r="AC18" s="87"/>
      <c r="AD18" s="87"/>
      <c r="AE18" s="87"/>
      <c r="AF18" s="87"/>
      <c r="AG18" s="88"/>
      <c r="AH18" s="88"/>
      <c r="AI18" s="88"/>
      <c r="AJ18" s="506" t="str">
        <f>IF(入力シート!U60="","",SUM(入力シート!U60,AN18))</f>
        <v/>
      </c>
      <c r="AK18" s="506"/>
      <c r="AL18" s="506"/>
      <c r="AM18" s="506"/>
      <c r="AN18" s="506" t="str">
        <f>IF(入力シート!U60="","",入力シート!U60*0.1)</f>
        <v/>
      </c>
      <c r="AO18" s="506"/>
      <c r="AP18" s="506"/>
      <c r="AQ18" s="506"/>
    </row>
    <row r="19" spans="1:43" ht="13.5" customHeight="1">
      <c r="A19" s="51"/>
      <c r="D19" s="37" t="str">
        <f>IF(E19="","","⑨")</f>
        <v/>
      </c>
      <c r="E19" s="502" t="str">
        <f>IF(入力シート!D61="","",入力シート!D61)</f>
        <v/>
      </c>
      <c r="F19" s="502"/>
      <c r="G19" s="502"/>
      <c r="H19" s="502"/>
      <c r="I19" s="502"/>
      <c r="J19" s="502"/>
      <c r="K19" s="502" t="str">
        <f>IF(入力シート!I61="","",入力シート!I61)</f>
        <v/>
      </c>
      <c r="L19" s="502"/>
      <c r="M19" s="502"/>
      <c r="N19" s="502"/>
      <c r="O19" s="502"/>
      <c r="P19" s="502"/>
      <c r="Q19" s="85"/>
      <c r="R19" s="85"/>
      <c r="S19" s="85"/>
      <c r="T19" s="86"/>
      <c r="U19" s="86"/>
      <c r="V19" s="86"/>
      <c r="W19" s="86"/>
      <c r="X19" s="86"/>
      <c r="Y19" s="87"/>
      <c r="Z19" s="87"/>
      <c r="AA19" s="87"/>
      <c r="AB19" s="87"/>
      <c r="AC19" s="87"/>
      <c r="AD19" s="87"/>
      <c r="AE19" s="87"/>
      <c r="AF19" s="87"/>
      <c r="AG19" s="88"/>
      <c r="AH19" s="88"/>
      <c r="AI19" s="88"/>
      <c r="AJ19" s="506" t="str">
        <f>IF(入力シート!U61="","",SUM(入力シート!U61,AN19))</f>
        <v/>
      </c>
      <c r="AK19" s="506"/>
      <c r="AL19" s="506"/>
      <c r="AM19" s="506"/>
      <c r="AN19" s="506" t="str">
        <f>IF(入力シート!U61="","",入力シート!U61*0.1)</f>
        <v/>
      </c>
      <c r="AO19" s="506"/>
      <c r="AP19" s="506"/>
      <c r="AQ19" s="506"/>
    </row>
    <row r="20" spans="1:43">
      <c r="A20" s="51"/>
      <c r="D20" s="37" t="str">
        <f>IF(E20="","","⑩")</f>
        <v/>
      </c>
      <c r="E20" s="502" t="str">
        <f>IF(入力シート!D62="","",入力シート!D62)</f>
        <v/>
      </c>
      <c r="F20" s="502"/>
      <c r="G20" s="502"/>
      <c r="H20" s="502"/>
      <c r="I20" s="502"/>
      <c r="J20" s="502"/>
      <c r="K20" s="502" t="str">
        <f>IF(入力シート!I62="","",入力シート!I62)</f>
        <v/>
      </c>
      <c r="L20" s="502"/>
      <c r="M20" s="502"/>
      <c r="N20" s="502"/>
      <c r="O20" s="502"/>
      <c r="P20" s="502"/>
      <c r="Q20" s="85"/>
      <c r="R20" s="85"/>
      <c r="S20" s="85"/>
      <c r="T20" s="86"/>
      <c r="U20" s="86"/>
      <c r="V20" s="86"/>
      <c r="W20" s="86"/>
      <c r="X20" s="86"/>
      <c r="Y20" s="87"/>
      <c r="Z20" s="87"/>
      <c r="AA20" s="87"/>
      <c r="AB20" s="87"/>
      <c r="AC20" s="87"/>
      <c r="AD20" s="87"/>
      <c r="AE20" s="87"/>
      <c r="AF20" s="87"/>
      <c r="AG20" s="88"/>
      <c r="AH20" s="88"/>
      <c r="AI20" s="88"/>
      <c r="AJ20" s="506" t="str">
        <f>IF(入力シート!U62="","",SUM(入力シート!U62,AN20))</f>
        <v/>
      </c>
      <c r="AK20" s="506"/>
      <c r="AL20" s="506"/>
      <c r="AM20" s="506"/>
      <c r="AN20" s="506" t="str">
        <f>IF(入力シート!U62="","",入力シート!U62*0.1)</f>
        <v/>
      </c>
      <c r="AO20" s="506"/>
      <c r="AP20" s="506"/>
      <c r="AQ20" s="506"/>
    </row>
    <row r="21" spans="1:43">
      <c r="D21" s="89"/>
      <c r="E21" s="85"/>
      <c r="F21" s="85"/>
      <c r="G21" s="85"/>
      <c r="H21" s="85"/>
      <c r="I21" s="85"/>
      <c r="J21" s="85"/>
      <c r="K21" s="85"/>
      <c r="L21" s="85"/>
      <c r="M21" s="85"/>
      <c r="N21" s="85"/>
      <c r="O21" s="85"/>
      <c r="P21" s="85"/>
      <c r="Q21" s="85"/>
      <c r="R21" s="85"/>
      <c r="S21" s="85"/>
      <c r="T21" s="85"/>
      <c r="U21" s="85"/>
      <c r="AG21" s="508"/>
      <c r="AH21" s="508"/>
      <c r="AI21" s="508"/>
      <c r="AJ21" s="509"/>
      <c r="AK21" s="509"/>
      <c r="AL21" s="509"/>
      <c r="AM21" s="509"/>
      <c r="AN21" s="509"/>
      <c r="AO21" s="509"/>
      <c r="AP21" s="509"/>
      <c r="AQ21" s="509"/>
    </row>
    <row r="22" spans="1:43">
      <c r="C22" s="497" t="s">
        <v>228</v>
      </c>
      <c r="D22" s="500"/>
      <c r="E22" s="500"/>
      <c r="F22" s="500"/>
      <c r="G22" s="500"/>
    </row>
    <row r="23" spans="1:43">
      <c r="F23" s="506">
        <f>SUM(AJ11:AM20)</f>
        <v>0</v>
      </c>
      <c r="G23" s="506"/>
      <c r="H23" s="506"/>
      <c r="I23" s="506"/>
      <c r="J23" s="506"/>
      <c r="K23" s="506"/>
      <c r="L23" s="506"/>
      <c r="M23" s="506"/>
      <c r="N23" s="2" t="s">
        <v>155</v>
      </c>
      <c r="O23" s="448" t="s">
        <v>229</v>
      </c>
      <c r="P23" s="448"/>
      <c r="Q23" s="448"/>
      <c r="R23" s="448"/>
      <c r="S23" s="448"/>
      <c r="T23" s="448"/>
      <c r="U23" s="448"/>
      <c r="V23" s="507">
        <f>SUM(AN11:AQ20)</f>
        <v>0</v>
      </c>
      <c r="W23" s="507"/>
      <c r="X23" s="507"/>
      <c r="Y23" s="507"/>
      <c r="Z23" s="507"/>
      <c r="AA23" s="507"/>
      <c r="AD23" s="91"/>
      <c r="AE23" s="91"/>
    </row>
    <row r="24" spans="1:43">
      <c r="F24" s="90"/>
      <c r="G24" s="90"/>
      <c r="H24" s="90"/>
      <c r="I24" s="90"/>
      <c r="J24" s="90"/>
      <c r="K24" s="90"/>
      <c r="L24" s="90"/>
      <c r="M24" s="90"/>
      <c r="V24" s="509"/>
      <c r="W24" s="509"/>
      <c r="X24" s="509"/>
      <c r="Y24" s="509"/>
      <c r="Z24" s="509"/>
      <c r="AA24" s="509"/>
      <c r="AB24" s="90"/>
      <c r="AC24" s="90"/>
      <c r="AD24" s="91"/>
      <c r="AE24" s="91"/>
    </row>
    <row r="25" spans="1:43">
      <c r="C25" s="497" t="s">
        <v>230</v>
      </c>
      <c r="D25" s="497"/>
      <c r="E25" s="497"/>
      <c r="F25" s="497"/>
      <c r="G25" s="497"/>
      <c r="H25" s="497"/>
    </row>
    <row r="26" spans="1:43">
      <c r="F26" s="511">
        <f>MAX(入力シート!M53:T62)</f>
        <v>0</v>
      </c>
      <c r="G26" s="511"/>
      <c r="H26" s="511"/>
      <c r="I26" s="511"/>
      <c r="J26" s="511"/>
      <c r="K26" s="511"/>
      <c r="L26" s="511"/>
      <c r="M26" s="511"/>
      <c r="N26" s="511"/>
    </row>
    <row r="28" spans="1:43">
      <c r="C28" s="497" t="s">
        <v>244</v>
      </c>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row>
    <row r="29" spans="1:43">
      <c r="E29" s="37" t="str">
        <f>D11</f>
        <v/>
      </c>
      <c r="F29" s="84"/>
      <c r="G29" s="510" t="str">
        <f>IF(E29="","",入力シート!Z53)</f>
        <v/>
      </c>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84"/>
    </row>
    <row r="30" spans="1:43">
      <c r="E30" s="37" t="str">
        <f>D12</f>
        <v/>
      </c>
      <c r="F30" s="84"/>
      <c r="G30" s="510" t="str">
        <f>IF(E30="","",入力シート!Z54)</f>
        <v/>
      </c>
      <c r="H30" s="510"/>
      <c r="I30" s="510"/>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84"/>
    </row>
    <row r="31" spans="1:43">
      <c r="E31" s="37" t="str">
        <f>D13</f>
        <v/>
      </c>
      <c r="F31" s="84"/>
      <c r="G31" s="510" t="str">
        <f>IF(E31="","",入力シート!Z55)</f>
        <v/>
      </c>
      <c r="H31" s="510"/>
      <c r="I31" s="510"/>
      <c r="J31" s="510"/>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84"/>
    </row>
    <row r="32" spans="1:43">
      <c r="E32" s="37" t="str">
        <f t="shared" ref="E32:E33" si="0">D14</f>
        <v/>
      </c>
      <c r="F32" s="84"/>
      <c r="G32" s="510" t="str">
        <f>IF(E32="","",入力シート!Z56)</f>
        <v/>
      </c>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84"/>
    </row>
    <row r="33" spans="3:36">
      <c r="E33" s="37" t="str">
        <f t="shared" si="0"/>
        <v/>
      </c>
      <c r="F33" s="84"/>
      <c r="G33" s="510" t="str">
        <f>IF(E33="","",入力シート!Z57)</f>
        <v/>
      </c>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0"/>
      <c r="AI33" s="510"/>
    </row>
    <row r="34" spans="3:36">
      <c r="E34" s="37" t="str">
        <f>D16</f>
        <v/>
      </c>
      <c r="F34" s="84"/>
      <c r="G34" s="510" t="str">
        <f>IF(E34="","",入力シート!Z58)</f>
        <v/>
      </c>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84"/>
    </row>
    <row r="35" spans="3:36">
      <c r="E35" s="37" t="str">
        <f>D17</f>
        <v/>
      </c>
      <c r="F35" s="84"/>
      <c r="G35" s="510" t="str">
        <f>IF(E35="","",入力シート!Z59)</f>
        <v/>
      </c>
      <c r="H35" s="510"/>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84"/>
    </row>
    <row r="36" spans="3:36">
      <c r="E36" s="37" t="str">
        <f>D18</f>
        <v/>
      </c>
      <c r="F36" s="84"/>
      <c r="G36" s="510" t="str">
        <f>IF(E36="","",入力シート!Z60)</f>
        <v/>
      </c>
      <c r="H36" s="510"/>
      <c r="I36" s="510"/>
      <c r="J36" s="510"/>
      <c r="K36" s="510"/>
      <c r="L36" s="510"/>
      <c r="M36" s="510"/>
      <c r="N36" s="510"/>
      <c r="O36" s="510"/>
      <c r="P36" s="510"/>
      <c r="Q36" s="510"/>
      <c r="R36" s="510"/>
      <c r="S36" s="510"/>
      <c r="T36" s="510"/>
      <c r="U36" s="510"/>
      <c r="V36" s="510"/>
      <c r="W36" s="510"/>
      <c r="X36" s="510"/>
      <c r="Y36" s="510"/>
      <c r="Z36" s="510"/>
      <c r="AA36" s="510"/>
      <c r="AB36" s="510"/>
      <c r="AC36" s="510"/>
      <c r="AD36" s="510"/>
      <c r="AE36" s="510"/>
      <c r="AF36" s="510"/>
      <c r="AG36" s="510"/>
      <c r="AH36" s="510"/>
      <c r="AI36" s="510"/>
      <c r="AJ36" s="84"/>
    </row>
    <row r="37" spans="3:36">
      <c r="E37" s="37" t="str">
        <f t="shared" ref="E37:E38" si="1">D19</f>
        <v/>
      </c>
      <c r="F37" s="84"/>
      <c r="G37" s="510" t="str">
        <f>IF(E37="","",入力シート!Z61)</f>
        <v/>
      </c>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84"/>
    </row>
    <row r="38" spans="3:36">
      <c r="E38" s="37" t="str">
        <f t="shared" si="1"/>
        <v/>
      </c>
      <c r="F38" s="84"/>
      <c r="G38" s="510" t="str">
        <f>IF(E38="","",入力シート!Z62)</f>
        <v/>
      </c>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row>
    <row r="40" spans="3:36">
      <c r="C40" s="497" t="s">
        <v>245</v>
      </c>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row>
    <row r="41" spans="3:36">
      <c r="F41" s="499" t="s">
        <v>234</v>
      </c>
      <c r="G41" s="499"/>
      <c r="H41" s="499"/>
      <c r="I41" s="499"/>
      <c r="J41" s="499"/>
      <c r="K41" s="499"/>
      <c r="L41" s="499"/>
      <c r="M41" s="499"/>
    </row>
    <row r="42" spans="3:36">
      <c r="F42" s="92"/>
      <c r="G42" s="92"/>
      <c r="H42" s="92"/>
      <c r="I42" s="92"/>
      <c r="J42" s="92"/>
      <c r="K42" s="92"/>
      <c r="L42" s="92"/>
      <c r="M42" s="92"/>
    </row>
    <row r="44" spans="3:36">
      <c r="D44" s="497" t="s">
        <v>235</v>
      </c>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7"/>
      <c r="AH44" s="497"/>
      <c r="AI44" s="497"/>
    </row>
    <row r="45" spans="3:36">
      <c r="D45" s="498" t="str">
        <f>入力シート!F74</f>
        <v/>
      </c>
      <c r="E45" s="498"/>
      <c r="F45" s="498"/>
      <c r="G45" s="498"/>
      <c r="H45" s="498"/>
      <c r="I45" s="498"/>
      <c r="J45" s="498"/>
      <c r="K45" s="498"/>
      <c r="L45" s="448" t="s">
        <v>236</v>
      </c>
      <c r="M45" s="448"/>
      <c r="N45" s="448"/>
      <c r="O45" s="448"/>
    </row>
    <row r="46" spans="3:36">
      <c r="E46" s="499" t="s">
        <v>237</v>
      </c>
      <c r="F46" s="499"/>
      <c r="G46" s="499"/>
      <c r="H46" s="499"/>
      <c r="I46" s="499"/>
      <c r="J46" s="499"/>
      <c r="K46" s="84"/>
      <c r="L46" s="84"/>
    </row>
    <row r="47" spans="3:36">
      <c r="F47" s="429" t="s">
        <v>238</v>
      </c>
      <c r="G47" s="429"/>
      <c r="H47" s="429"/>
      <c r="I47" s="429"/>
      <c r="J47" s="448">
        <f>入力シート!F75</f>
        <v>0</v>
      </c>
      <c r="K47" s="448"/>
      <c r="L47" s="448"/>
      <c r="M47" s="448"/>
      <c r="N47" s="448"/>
      <c r="O47" s="448"/>
      <c r="P47" s="448"/>
      <c r="Q47" s="72"/>
      <c r="R47" s="72"/>
      <c r="S47" s="72"/>
      <c r="T47" s="429" t="s">
        <v>239</v>
      </c>
      <c r="U47" s="429"/>
      <c r="V47" s="429"/>
      <c r="W47" s="429"/>
      <c r="X47" s="448">
        <f>入力シート!Q75</f>
        <v>0</v>
      </c>
      <c r="Y47" s="448"/>
      <c r="Z47" s="448"/>
      <c r="AA47" s="448"/>
      <c r="AB47" s="448"/>
      <c r="AC47" s="448"/>
      <c r="AD47" s="448"/>
      <c r="AE47" s="448"/>
      <c r="AF47" s="5"/>
      <c r="AG47" s="72"/>
      <c r="AH47" s="72"/>
    </row>
    <row r="48" spans="3:36">
      <c r="F48" s="67"/>
      <c r="G48" s="67"/>
      <c r="H48" s="67"/>
      <c r="I48" s="67"/>
      <c r="T48" s="67"/>
      <c r="U48" s="67"/>
      <c r="V48" s="67"/>
      <c r="W48" s="67"/>
      <c r="AF48" s="2"/>
    </row>
    <row r="49" spans="2:35">
      <c r="F49" s="429" t="s">
        <v>238</v>
      </c>
      <c r="G49" s="429"/>
      <c r="H49" s="429"/>
      <c r="I49" s="429"/>
      <c r="J49" s="448">
        <f>入力シート!F76</f>
        <v>0</v>
      </c>
      <c r="K49" s="448"/>
      <c r="L49" s="448"/>
      <c r="M49" s="448"/>
      <c r="N49" s="448"/>
      <c r="O49" s="448"/>
      <c r="P49" s="448"/>
      <c r="Q49" s="72"/>
      <c r="R49" s="72"/>
      <c r="S49" s="72"/>
      <c r="T49" s="429" t="s">
        <v>239</v>
      </c>
      <c r="U49" s="429"/>
      <c r="V49" s="429"/>
      <c r="W49" s="429"/>
      <c r="X49" s="448">
        <f>入力シート!Q76</f>
        <v>0</v>
      </c>
      <c r="Y49" s="448"/>
      <c r="Z49" s="448"/>
      <c r="AA49" s="448"/>
      <c r="AB49" s="448"/>
      <c r="AC49" s="448"/>
      <c r="AD49" s="448"/>
      <c r="AE49" s="448"/>
      <c r="AF49" s="5"/>
      <c r="AG49" s="72"/>
      <c r="AH49" s="72"/>
    </row>
    <row r="50" spans="2:35">
      <c r="F50" s="67"/>
      <c r="G50" s="67"/>
      <c r="H50" s="67"/>
      <c r="I50" s="67"/>
      <c r="J50" s="72"/>
      <c r="K50" s="72"/>
      <c r="L50" s="72"/>
      <c r="M50" s="72"/>
      <c r="N50" s="72"/>
      <c r="O50" s="72"/>
      <c r="P50" s="72"/>
      <c r="Q50" s="72"/>
      <c r="R50" s="72"/>
      <c r="S50" s="72"/>
      <c r="T50" s="67"/>
      <c r="U50" s="67"/>
      <c r="V50" s="67"/>
      <c r="W50" s="67"/>
      <c r="X50" s="72"/>
      <c r="Y50" s="72"/>
      <c r="Z50" s="72"/>
      <c r="AA50" s="72"/>
      <c r="AB50" s="72"/>
      <c r="AC50" s="72"/>
      <c r="AD50" s="72"/>
      <c r="AE50" s="72"/>
      <c r="AF50" s="72"/>
      <c r="AG50" s="72"/>
      <c r="AH50" s="72"/>
    </row>
    <row r="51" spans="2:35">
      <c r="F51" s="67"/>
      <c r="G51" s="67"/>
      <c r="H51" s="67"/>
      <c r="I51" s="67"/>
      <c r="J51" s="72"/>
      <c r="K51" s="72"/>
      <c r="L51" s="72"/>
      <c r="M51" s="72"/>
      <c r="N51" s="72"/>
      <c r="O51" s="72"/>
      <c r="P51" s="72"/>
      <c r="Q51" s="72"/>
      <c r="R51" s="72"/>
      <c r="S51" s="72"/>
      <c r="T51" s="67"/>
      <c r="U51" s="67"/>
      <c r="V51" s="67"/>
      <c r="W51" s="67"/>
      <c r="X51" s="72"/>
      <c r="Y51" s="72"/>
      <c r="Z51" s="72"/>
      <c r="AA51" s="72"/>
      <c r="AB51" s="72"/>
      <c r="AC51" s="72"/>
      <c r="AD51" s="72"/>
      <c r="AE51" s="72"/>
      <c r="AF51" s="72"/>
      <c r="AG51" s="72"/>
      <c r="AH51" s="72"/>
    </row>
    <row r="52" spans="2:35">
      <c r="F52" s="67"/>
      <c r="G52" s="67"/>
      <c r="H52" s="67"/>
      <c r="I52" s="67"/>
      <c r="J52" s="72"/>
      <c r="K52" s="72"/>
      <c r="L52" s="72"/>
      <c r="M52" s="72"/>
      <c r="N52" s="72"/>
      <c r="O52" s="72"/>
      <c r="P52" s="72"/>
      <c r="Q52" s="72"/>
      <c r="R52" s="72"/>
      <c r="S52" s="72"/>
      <c r="T52" s="67"/>
      <c r="U52" s="67"/>
      <c r="V52" s="67"/>
      <c r="W52" s="67"/>
      <c r="X52" s="72"/>
      <c r="Y52" s="72"/>
      <c r="Z52" s="72"/>
      <c r="AA52" s="72"/>
      <c r="AB52" s="72"/>
      <c r="AC52" s="72"/>
      <c r="AD52" s="72"/>
      <c r="AE52" s="72"/>
      <c r="AF52" s="72"/>
      <c r="AG52" s="72"/>
      <c r="AH52" s="72"/>
    </row>
    <row r="53" spans="2:35">
      <c r="F53" s="67"/>
      <c r="G53" s="67"/>
      <c r="H53" s="67"/>
      <c r="I53" s="67"/>
      <c r="J53" s="72"/>
      <c r="K53" s="72"/>
      <c r="L53" s="72"/>
      <c r="M53" s="72"/>
      <c r="N53" s="72"/>
      <c r="O53" s="72"/>
      <c r="P53" s="72"/>
      <c r="Q53" s="72"/>
      <c r="R53" s="72"/>
      <c r="S53" s="72"/>
      <c r="T53" s="67"/>
      <c r="U53" s="67"/>
      <c r="V53" s="67"/>
      <c r="W53" s="67"/>
      <c r="X53" s="72"/>
      <c r="Y53" s="72"/>
      <c r="Z53" s="72"/>
      <c r="AA53" s="72"/>
      <c r="AB53" s="72"/>
      <c r="AC53" s="72"/>
      <c r="AD53" s="72"/>
      <c r="AE53" s="72"/>
      <c r="AF53" s="72"/>
      <c r="AG53" s="72"/>
      <c r="AH53" s="72"/>
    </row>
    <row r="54" spans="2:35" ht="13.15" customHeight="1">
      <c r="B54" s="512" t="s">
        <v>240</v>
      </c>
      <c r="C54" s="512"/>
      <c r="D54" s="495" t="s">
        <v>246</v>
      </c>
      <c r="E54" s="495"/>
      <c r="F54" s="495"/>
      <c r="G54" s="495"/>
      <c r="H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95"/>
      <c r="AF54" s="495"/>
      <c r="AG54" s="495"/>
      <c r="AH54" s="495"/>
      <c r="AI54" s="495"/>
    </row>
    <row r="55" spans="2:35" ht="13.5" customHeight="1">
      <c r="B55" s="93"/>
      <c r="C55" s="93"/>
      <c r="D55" s="495"/>
      <c r="E55" s="495"/>
      <c r="F55" s="495"/>
      <c r="G55" s="495"/>
      <c r="H55" s="495"/>
      <c r="I55" s="495"/>
      <c r="J55" s="495"/>
      <c r="K55" s="495"/>
      <c r="L55" s="495"/>
      <c r="M55" s="495"/>
      <c r="N55" s="495"/>
      <c r="O55" s="495"/>
      <c r="P55" s="495"/>
      <c r="Q55" s="495"/>
      <c r="R55" s="495"/>
      <c r="S55" s="495"/>
      <c r="T55" s="495"/>
      <c r="U55" s="495"/>
      <c r="V55" s="495"/>
      <c r="W55" s="495"/>
      <c r="X55" s="495"/>
      <c r="Y55" s="495"/>
      <c r="Z55" s="495"/>
      <c r="AA55" s="495"/>
      <c r="AB55" s="495"/>
      <c r="AC55" s="495"/>
      <c r="AD55" s="495"/>
      <c r="AE55" s="495"/>
      <c r="AF55" s="495"/>
      <c r="AG55" s="495"/>
      <c r="AH55" s="495"/>
      <c r="AI55" s="495"/>
    </row>
    <row r="56" spans="2:35" ht="13.5" customHeight="1">
      <c r="B56" s="94"/>
      <c r="C56" s="94"/>
      <c r="D56" s="495"/>
      <c r="E56" s="495"/>
      <c r="F56" s="495"/>
      <c r="G56" s="495"/>
      <c r="H56" s="495"/>
      <c r="I56" s="495"/>
      <c r="J56" s="495"/>
      <c r="K56" s="495"/>
      <c r="L56" s="495"/>
      <c r="M56" s="495"/>
      <c r="N56" s="495"/>
      <c r="O56" s="495"/>
      <c r="P56" s="495"/>
      <c r="Q56" s="495"/>
      <c r="R56" s="495"/>
      <c r="S56" s="495"/>
      <c r="T56" s="495"/>
      <c r="U56" s="495"/>
      <c r="V56" s="495"/>
      <c r="W56" s="495"/>
      <c r="X56" s="495"/>
      <c r="Y56" s="495"/>
      <c r="Z56" s="495"/>
      <c r="AA56" s="495"/>
      <c r="AB56" s="495"/>
      <c r="AC56" s="495"/>
      <c r="AD56" s="495"/>
      <c r="AE56" s="495"/>
      <c r="AF56" s="495"/>
      <c r="AG56" s="495"/>
      <c r="AH56" s="495"/>
      <c r="AI56" s="495"/>
    </row>
  </sheetData>
  <sheetProtection sheet="1" objects="1" scenarios="1" selectLockedCells="1" selectUnlockedCells="1"/>
  <mergeCells count="87">
    <mergeCell ref="B54:C54"/>
    <mergeCell ref="D54:AI56"/>
    <mergeCell ref="B1:AG1"/>
    <mergeCell ref="AH1:AI1"/>
    <mergeCell ref="B2:AG2"/>
    <mergeCell ref="AH2:AI2"/>
    <mergeCell ref="B6:AG6"/>
    <mergeCell ref="AH6:AI6"/>
    <mergeCell ref="C10:AE10"/>
    <mergeCell ref="AF10:AI10"/>
    <mergeCell ref="E46:J46"/>
    <mergeCell ref="F47:I47"/>
    <mergeCell ref="J47:P47"/>
    <mergeCell ref="T47:W47"/>
    <mergeCell ref="X47:AE47"/>
    <mergeCell ref="F49:I49"/>
    <mergeCell ref="J49:P49"/>
    <mergeCell ref="T49:W49"/>
    <mergeCell ref="X49:AE49"/>
    <mergeCell ref="G37:AI37"/>
    <mergeCell ref="G38:AI38"/>
    <mergeCell ref="C40:AI40"/>
    <mergeCell ref="F41:M41"/>
    <mergeCell ref="D44:AI44"/>
    <mergeCell ref="D45:K45"/>
    <mergeCell ref="L45:O45"/>
    <mergeCell ref="C22:G22"/>
    <mergeCell ref="F23:M23"/>
    <mergeCell ref="O23:U23"/>
    <mergeCell ref="V23:AA23"/>
    <mergeCell ref="G36:AI36"/>
    <mergeCell ref="V24:AA24"/>
    <mergeCell ref="C25:H25"/>
    <mergeCell ref="F26:N26"/>
    <mergeCell ref="C28:AI28"/>
    <mergeCell ref="G29:AI29"/>
    <mergeCell ref="G30:AI30"/>
    <mergeCell ref="G31:AI31"/>
    <mergeCell ref="G32:AI32"/>
    <mergeCell ref="G33:AI33"/>
    <mergeCell ref="G34:AI34"/>
    <mergeCell ref="G35:AI35"/>
    <mergeCell ref="E20:J20"/>
    <mergeCell ref="K20:P20"/>
    <mergeCell ref="AJ20:AM20"/>
    <mergeCell ref="AN20:AQ20"/>
    <mergeCell ref="AG21:AI21"/>
    <mergeCell ref="AJ21:AM21"/>
    <mergeCell ref="AN21:AQ21"/>
    <mergeCell ref="E18:J18"/>
    <mergeCell ref="K18:P18"/>
    <mergeCell ref="AJ18:AM18"/>
    <mergeCell ref="AN18:AQ18"/>
    <mergeCell ref="E19:J19"/>
    <mergeCell ref="K19:P19"/>
    <mergeCell ref="AJ19:AM19"/>
    <mergeCell ref="AN19:AQ19"/>
    <mergeCell ref="E16:J16"/>
    <mergeCell ref="K16:P16"/>
    <mergeCell ref="AJ16:AM16"/>
    <mergeCell ref="AN16:AQ16"/>
    <mergeCell ref="E17:J17"/>
    <mergeCell ref="K17:P17"/>
    <mergeCell ref="AJ17:AM17"/>
    <mergeCell ref="AN17:AQ17"/>
    <mergeCell ref="E14:J14"/>
    <mergeCell ref="K14:P14"/>
    <mergeCell ref="AJ14:AM14"/>
    <mergeCell ref="AN14:AQ14"/>
    <mergeCell ref="E15:J15"/>
    <mergeCell ref="K15:P15"/>
    <mergeCell ref="AJ15:AM15"/>
    <mergeCell ref="AN15:AQ15"/>
    <mergeCell ref="E12:J12"/>
    <mergeCell ref="K12:P12"/>
    <mergeCell ref="AJ12:AM12"/>
    <mergeCell ref="AN12:AQ12"/>
    <mergeCell ref="E13:J13"/>
    <mergeCell ref="K13:P13"/>
    <mergeCell ref="AJ13:AM13"/>
    <mergeCell ref="AN13:AQ13"/>
    <mergeCell ref="AJ10:AM10"/>
    <mergeCell ref="AN10:AQ10"/>
    <mergeCell ref="E11:J11"/>
    <mergeCell ref="K11:P11"/>
    <mergeCell ref="AJ11:AM11"/>
    <mergeCell ref="AN11:AQ11"/>
  </mergeCells>
  <phoneticPr fontId="9"/>
  <printOptions horizontalCentered="1"/>
  <pageMargins left="0.70866141732283472" right="0.70866141732283472" top="0.74803149606299213" bottom="0.74803149606299213" header="0.31496062992125984" footer="0.31496062992125984"/>
  <pageSetup paperSize="9" scale="88" orientation="portrait" blackAndWhite="1" r:id="rId1"/>
  <headerFooter>
    <oddFooter xml:space="preserve">&amp;C&amp;8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ㅤ</dc:creator>
  <cp:keywords/>
  <dc:description/>
  <cp:lastModifiedBy>car_mg1@d.frontier-di.co.jp</cp:lastModifiedBy>
  <cp:revision/>
  <dcterms:created xsi:type="dcterms:W3CDTF">2020-12-14T04:29:59Z</dcterms:created>
  <dcterms:modified xsi:type="dcterms:W3CDTF">2025-05-01T00:45:28Z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2022-05-29T15:30:24Z</vt:filetime>
  </property>
</Properties>
</file>