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kyuu\"/>
    </mc:Choice>
  </mc:AlternateContent>
  <xr:revisionPtr revIDLastSave="14" documentId="8_{3D2E9F00-C14E-445E-9E13-5031F11D6B07}" xr6:coauthVersionLast="47" xr6:coauthVersionMax="47" xr10:uidLastSave="{F9928F5A-AC48-449A-AA57-402387B335DD}"/>
  <bookViews>
    <workbookView xWindow="28680" yWindow="-120" windowWidth="29040" windowHeight="15720" tabRatio="940" firstSheet="5" xr2:uid="{00000000-000D-0000-FFFF-FFFF00000000}"/>
  </bookViews>
  <sheets>
    <sheet name="&lt;見本&gt;報告書(公共)" sheetId="17" r:id="rId1"/>
    <sheet name="&lt;見本&gt;行程表及び旅費積算書(公共)" sheetId="18" r:id="rId2"/>
    <sheet name="報告書" sheetId="16" r:id="rId3"/>
    <sheet name="A(公共)" sheetId="1" r:id="rId4"/>
    <sheet name="B(公共) " sheetId="31" r:id="rId5"/>
    <sheet name="C(公共) " sheetId="32" r:id="rId6"/>
    <sheet name="(参考)宿泊費等" sheetId="4" r:id="rId7"/>
  </sheets>
  <definedNames>
    <definedName name="_xlnm.Print_Area" localSheetId="1">'&lt;見本&gt;行程表及び旅費積算書(公共)'!$A$1:$AD$16</definedName>
    <definedName name="_xlnm.Print_Area" localSheetId="0">'&lt;見本&gt;報告書(公共)'!$A$1:$AI$43</definedName>
    <definedName name="_xlnm.Print_Area" localSheetId="3">'A(公共)'!$A$1:$AD$37</definedName>
    <definedName name="_xlnm.Print_Area" localSheetId="4">'B(公共) '!$A$1:$AD$37</definedName>
    <definedName name="_xlnm.Print_Area" localSheetId="5">'C(公共) '!$A$1:$AD$37</definedName>
    <definedName name="_xlnm.Print_Area" localSheetId="2">報告書!$A$1:$AI$43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3" i="32" l="1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33" i="31"/>
  <c r="AB32" i="31"/>
  <c r="AB31" i="31"/>
  <c r="AB30" i="31"/>
  <c r="AB29" i="31"/>
  <c r="AB28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2"/>
  <c r="P10" i="32"/>
  <c r="P11" i="32"/>
  <c r="P12" i="32"/>
  <c r="P13" i="32"/>
  <c r="AA13" i="32" s="1"/>
  <c r="P14" i="32"/>
  <c r="P15" i="32"/>
  <c r="P16" i="32"/>
  <c r="P17" i="32"/>
  <c r="AA17" i="32" s="1"/>
  <c r="P18" i="32"/>
  <c r="P19" i="32"/>
  <c r="P20" i="32"/>
  <c r="P21" i="32"/>
  <c r="AA21" i="32" s="1"/>
  <c r="P22" i="32"/>
  <c r="P23" i="32"/>
  <c r="P24" i="32"/>
  <c r="P25" i="32"/>
  <c r="AA25" i="32" s="1"/>
  <c r="P26" i="32"/>
  <c r="P27" i="32"/>
  <c r="P28" i="32"/>
  <c r="P29" i="32"/>
  <c r="R29" i="32" s="1"/>
  <c r="P30" i="32"/>
  <c r="P31" i="32"/>
  <c r="P32" i="32"/>
  <c r="P33" i="32"/>
  <c r="AA33" i="32" s="1"/>
  <c r="P9" i="32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9" i="3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Z11" i="32"/>
  <c r="Z11" i="31"/>
  <c r="Z11" i="1"/>
  <c r="AD10" i="18"/>
  <c r="AD11" i="18"/>
  <c r="B5" i="18"/>
  <c r="B6" i="18"/>
  <c r="K13" i="18"/>
  <c r="L13" i="18"/>
  <c r="M13" i="18"/>
  <c r="N13" i="18"/>
  <c r="O13" i="18"/>
  <c r="Q13" i="18"/>
  <c r="S13" i="18"/>
  <c r="W13" i="18"/>
  <c r="X13" i="18"/>
  <c r="Y13" i="18"/>
  <c r="Z13" i="18"/>
  <c r="J13" i="18"/>
  <c r="I13" i="18"/>
  <c r="AB12" i="18"/>
  <c r="AA12" i="18"/>
  <c r="Z12" i="18"/>
  <c r="Y12" i="18"/>
  <c r="X12" i="18"/>
  <c r="W12" i="18"/>
  <c r="V12" i="18"/>
  <c r="U12" i="18"/>
  <c r="T12" i="18"/>
  <c r="R12" i="18"/>
  <c r="AC12" i="18" s="1"/>
  <c r="AD12" i="18" s="1"/>
  <c r="P12" i="18"/>
  <c r="AB11" i="18"/>
  <c r="Y11" i="18"/>
  <c r="X11" i="18"/>
  <c r="W11" i="18"/>
  <c r="V11" i="18"/>
  <c r="U11" i="18"/>
  <c r="T11" i="18"/>
  <c r="R11" i="18"/>
  <c r="AC11" i="18" s="1"/>
  <c r="P11" i="18"/>
  <c r="AA11" i="18" s="1"/>
  <c r="Z10" i="18"/>
  <c r="Y10" i="18"/>
  <c r="X10" i="18"/>
  <c r="W10" i="18"/>
  <c r="V10" i="18"/>
  <c r="V13" i="18" s="1"/>
  <c r="U10" i="18"/>
  <c r="T10" i="18"/>
  <c r="R10" i="18"/>
  <c r="AC10" i="18" s="1"/>
  <c r="P10" i="18"/>
  <c r="AB9" i="18"/>
  <c r="Z9" i="18"/>
  <c r="Y9" i="18"/>
  <c r="X9" i="18"/>
  <c r="W9" i="18"/>
  <c r="V9" i="18"/>
  <c r="U9" i="18"/>
  <c r="T9" i="18"/>
  <c r="T13" i="18" s="1"/>
  <c r="R9" i="18"/>
  <c r="AC9" i="18" s="1"/>
  <c r="AD9" i="18" s="1"/>
  <c r="P9" i="18"/>
  <c r="AA9" i="18" s="1"/>
  <c r="AD7" i="18"/>
  <c r="AC7" i="18"/>
  <c r="AA7" i="18"/>
  <c r="Z7" i="18"/>
  <c r="Y7" i="18"/>
  <c r="X7" i="18"/>
  <c r="W7" i="18"/>
  <c r="V7" i="18"/>
  <c r="U7" i="18"/>
  <c r="T7" i="18"/>
  <c r="AC6" i="18"/>
  <c r="AA6" i="18"/>
  <c r="W6" i="18"/>
  <c r="T6" i="18"/>
  <c r="AD5" i="18"/>
  <c r="AA5" i="18"/>
  <c r="V5" i="18"/>
  <c r="R22" i="32"/>
  <c r="AC22" i="32" s="1"/>
  <c r="AD22" i="32" s="1"/>
  <c r="B6" i="32"/>
  <c r="B5" i="32"/>
  <c r="B5" i="31"/>
  <c r="B6" i="31"/>
  <c r="Q34" i="32"/>
  <c r="O34" i="32"/>
  <c r="N34" i="32"/>
  <c r="M34" i="32"/>
  <c r="L34" i="32"/>
  <c r="K34" i="32"/>
  <c r="J34" i="32"/>
  <c r="I34" i="32"/>
  <c r="Z33" i="32"/>
  <c r="Y33" i="32"/>
  <c r="X33" i="32"/>
  <c r="W33" i="32"/>
  <c r="V33" i="32"/>
  <c r="U33" i="32"/>
  <c r="T33" i="32"/>
  <c r="Z32" i="32"/>
  <c r="Y32" i="32"/>
  <c r="X32" i="32"/>
  <c r="W32" i="32"/>
  <c r="V32" i="32"/>
  <c r="U32" i="32"/>
  <c r="T32" i="32"/>
  <c r="AA32" i="32"/>
  <c r="Z31" i="32"/>
  <c r="Y31" i="32"/>
  <c r="X31" i="32"/>
  <c r="W31" i="32"/>
  <c r="V31" i="32"/>
  <c r="U31" i="32"/>
  <c r="T31" i="32"/>
  <c r="AA31" i="32"/>
  <c r="Z30" i="32"/>
  <c r="Y30" i="32"/>
  <c r="X30" i="32"/>
  <c r="W30" i="32"/>
  <c r="V30" i="32"/>
  <c r="U30" i="32"/>
  <c r="T30" i="32"/>
  <c r="AA30" i="32"/>
  <c r="Z29" i="32"/>
  <c r="Y29" i="32"/>
  <c r="X29" i="32"/>
  <c r="W29" i="32"/>
  <c r="V29" i="32"/>
  <c r="U29" i="32"/>
  <c r="T29" i="32"/>
  <c r="Z28" i="32"/>
  <c r="Y28" i="32"/>
  <c r="X28" i="32"/>
  <c r="W28" i="32"/>
  <c r="V28" i="32"/>
  <c r="U28" i="32"/>
  <c r="T28" i="32"/>
  <c r="AA28" i="32"/>
  <c r="Z27" i="32"/>
  <c r="Y27" i="32"/>
  <c r="X27" i="32"/>
  <c r="W27" i="32"/>
  <c r="V27" i="32"/>
  <c r="U27" i="32"/>
  <c r="T27" i="32"/>
  <c r="AA27" i="32"/>
  <c r="Z26" i="32"/>
  <c r="Y26" i="32"/>
  <c r="X26" i="32"/>
  <c r="W26" i="32"/>
  <c r="V26" i="32"/>
  <c r="U26" i="32"/>
  <c r="T26" i="32"/>
  <c r="AA26" i="32"/>
  <c r="Z25" i="32"/>
  <c r="Y25" i="32"/>
  <c r="X25" i="32"/>
  <c r="W25" i="32"/>
  <c r="V25" i="32"/>
  <c r="U25" i="32"/>
  <c r="T25" i="32"/>
  <c r="Z24" i="32"/>
  <c r="Y24" i="32"/>
  <c r="X24" i="32"/>
  <c r="W24" i="32"/>
  <c r="V24" i="32"/>
  <c r="U24" i="32"/>
  <c r="T24" i="32"/>
  <c r="AA24" i="32"/>
  <c r="Z23" i="32"/>
  <c r="Y23" i="32"/>
  <c r="X23" i="32"/>
  <c r="W23" i="32"/>
  <c r="V23" i="32"/>
  <c r="U23" i="32"/>
  <c r="T23" i="32"/>
  <c r="AA23" i="32"/>
  <c r="Z22" i="32"/>
  <c r="Y22" i="32"/>
  <c r="X22" i="32"/>
  <c r="W22" i="32"/>
  <c r="V22" i="32"/>
  <c r="U22" i="32"/>
  <c r="T22" i="32"/>
  <c r="AA22" i="32"/>
  <c r="Z21" i="32"/>
  <c r="Y21" i="32"/>
  <c r="X21" i="32"/>
  <c r="W21" i="32"/>
  <c r="V21" i="32"/>
  <c r="U21" i="32"/>
  <c r="T21" i="32"/>
  <c r="Z20" i="32"/>
  <c r="Y20" i="32"/>
  <c r="X20" i="32"/>
  <c r="W20" i="32"/>
  <c r="V20" i="32"/>
  <c r="U20" i="32"/>
  <c r="T20" i="32"/>
  <c r="AA20" i="32"/>
  <c r="Z19" i="32"/>
  <c r="Y19" i="32"/>
  <c r="X19" i="32"/>
  <c r="W19" i="32"/>
  <c r="V19" i="32"/>
  <c r="U19" i="32"/>
  <c r="T19" i="32"/>
  <c r="AA19" i="32"/>
  <c r="Z18" i="32"/>
  <c r="Y18" i="32"/>
  <c r="X18" i="32"/>
  <c r="W18" i="32"/>
  <c r="V18" i="32"/>
  <c r="U18" i="32"/>
  <c r="T18" i="32"/>
  <c r="R18" i="32"/>
  <c r="Z17" i="32"/>
  <c r="Y17" i="32"/>
  <c r="X17" i="32"/>
  <c r="W17" i="32"/>
  <c r="V17" i="32"/>
  <c r="U17" i="32"/>
  <c r="T17" i="32"/>
  <c r="Z16" i="32"/>
  <c r="Y16" i="32"/>
  <c r="X16" i="32"/>
  <c r="W16" i="32"/>
  <c r="V16" i="32"/>
  <c r="U16" i="32"/>
  <c r="T16" i="32"/>
  <c r="AA16" i="32"/>
  <c r="Z15" i="32"/>
  <c r="Y15" i="32"/>
  <c r="X15" i="32"/>
  <c r="W15" i="32"/>
  <c r="V15" i="32"/>
  <c r="U15" i="32"/>
  <c r="T15" i="32"/>
  <c r="AA15" i="32"/>
  <c r="Z14" i="32"/>
  <c r="Y14" i="32"/>
  <c r="X14" i="32"/>
  <c r="W14" i="32"/>
  <c r="V14" i="32"/>
  <c r="U14" i="32"/>
  <c r="T14" i="32"/>
  <c r="AA14" i="32"/>
  <c r="Z13" i="32"/>
  <c r="Y13" i="32"/>
  <c r="X13" i="32"/>
  <c r="W13" i="32"/>
  <c r="V13" i="32"/>
  <c r="U13" i="32"/>
  <c r="T13" i="32"/>
  <c r="Z12" i="32"/>
  <c r="Y12" i="32"/>
  <c r="X12" i="32"/>
  <c r="W12" i="32"/>
  <c r="V12" i="32"/>
  <c r="U12" i="32"/>
  <c r="T12" i="32"/>
  <c r="AA12" i="32"/>
  <c r="Y11" i="32"/>
  <c r="X11" i="32"/>
  <c r="W11" i="32"/>
  <c r="V11" i="32"/>
  <c r="U11" i="32"/>
  <c r="T11" i="32"/>
  <c r="AA11" i="32"/>
  <c r="Z10" i="32"/>
  <c r="Y10" i="32"/>
  <c r="X10" i="32"/>
  <c r="W10" i="32"/>
  <c r="V10" i="32"/>
  <c r="U10" i="32"/>
  <c r="T10" i="32"/>
  <c r="AA10" i="32"/>
  <c r="Z9" i="32"/>
  <c r="Y9" i="32"/>
  <c r="X9" i="32"/>
  <c r="W9" i="32"/>
  <c r="V9" i="32"/>
  <c r="U9" i="32"/>
  <c r="T9" i="32"/>
  <c r="AD7" i="32"/>
  <c r="AC7" i="32"/>
  <c r="AA7" i="32"/>
  <c r="Z7" i="32"/>
  <c r="Y7" i="32"/>
  <c r="X7" i="32"/>
  <c r="W7" i="32"/>
  <c r="V7" i="32"/>
  <c r="U7" i="32"/>
  <c r="T7" i="32"/>
  <c r="AC6" i="32"/>
  <c r="AA6" i="32"/>
  <c r="W6" i="32"/>
  <c r="T6" i="32"/>
  <c r="AD5" i="32"/>
  <c r="AA5" i="32"/>
  <c r="V5" i="32"/>
  <c r="Q34" i="31"/>
  <c r="O34" i="31"/>
  <c r="N34" i="31"/>
  <c r="M34" i="31"/>
  <c r="L34" i="31"/>
  <c r="K34" i="31"/>
  <c r="J34" i="31"/>
  <c r="I34" i="31"/>
  <c r="Z33" i="31"/>
  <c r="Y33" i="31"/>
  <c r="X33" i="31"/>
  <c r="W33" i="31"/>
  <c r="V33" i="31"/>
  <c r="U33" i="31"/>
  <c r="T33" i="31"/>
  <c r="AA33" i="31"/>
  <c r="Z32" i="31"/>
  <c r="Y32" i="31"/>
  <c r="X32" i="31"/>
  <c r="W32" i="31"/>
  <c r="V32" i="31"/>
  <c r="U32" i="31"/>
  <c r="T32" i="31"/>
  <c r="AA32" i="31"/>
  <c r="Z31" i="31"/>
  <c r="Y31" i="31"/>
  <c r="X31" i="31"/>
  <c r="W31" i="31"/>
  <c r="V31" i="31"/>
  <c r="U31" i="31"/>
  <c r="T31" i="31"/>
  <c r="AA31" i="31"/>
  <c r="Z30" i="31"/>
  <c r="Y30" i="31"/>
  <c r="X30" i="31"/>
  <c r="W30" i="31"/>
  <c r="V30" i="31"/>
  <c r="U30" i="31"/>
  <c r="T30" i="31"/>
  <c r="R30" i="31"/>
  <c r="Z29" i="31"/>
  <c r="Y29" i="31"/>
  <c r="X29" i="31"/>
  <c r="W29" i="31"/>
  <c r="V29" i="31"/>
  <c r="U29" i="31"/>
  <c r="T29" i="31"/>
  <c r="AA29" i="31"/>
  <c r="Z28" i="31"/>
  <c r="Y28" i="31"/>
  <c r="X28" i="31"/>
  <c r="W28" i="31"/>
  <c r="V28" i="31"/>
  <c r="U28" i="31"/>
  <c r="T28" i="31"/>
  <c r="AA28" i="31"/>
  <c r="Z27" i="31"/>
  <c r="Y27" i="31"/>
  <c r="X27" i="31"/>
  <c r="W27" i="31"/>
  <c r="V27" i="31"/>
  <c r="U27" i="31"/>
  <c r="T27" i="31"/>
  <c r="AA27" i="31"/>
  <c r="Z26" i="31"/>
  <c r="Y26" i="31"/>
  <c r="X26" i="31"/>
  <c r="W26" i="31"/>
  <c r="V26" i="31"/>
  <c r="U26" i="31"/>
  <c r="T26" i="31"/>
  <c r="R26" i="31"/>
  <c r="Z25" i="31"/>
  <c r="Y25" i="31"/>
  <c r="X25" i="31"/>
  <c r="W25" i="31"/>
  <c r="V25" i="31"/>
  <c r="U25" i="31"/>
  <c r="T25" i="31"/>
  <c r="AA25" i="31"/>
  <c r="Z24" i="31"/>
  <c r="Y24" i="31"/>
  <c r="X24" i="31"/>
  <c r="W24" i="31"/>
  <c r="V24" i="31"/>
  <c r="U24" i="31"/>
  <c r="T24" i="31"/>
  <c r="AA24" i="31"/>
  <c r="Z23" i="31"/>
  <c r="Y23" i="31"/>
  <c r="X23" i="31"/>
  <c r="W23" i="31"/>
  <c r="V23" i="31"/>
  <c r="U23" i="31"/>
  <c r="T23" i="31"/>
  <c r="AA23" i="31"/>
  <c r="Z22" i="31"/>
  <c r="Y22" i="31"/>
  <c r="X22" i="31"/>
  <c r="W22" i="31"/>
  <c r="V22" i="31"/>
  <c r="U22" i="31"/>
  <c r="T22" i="31"/>
  <c r="R22" i="31"/>
  <c r="Z21" i="31"/>
  <c r="Y21" i="31"/>
  <c r="X21" i="31"/>
  <c r="W21" i="31"/>
  <c r="V21" i="31"/>
  <c r="U21" i="31"/>
  <c r="T21" i="31"/>
  <c r="AA21" i="31"/>
  <c r="Z20" i="31"/>
  <c r="Y20" i="31"/>
  <c r="X20" i="31"/>
  <c r="W20" i="31"/>
  <c r="V20" i="31"/>
  <c r="U20" i="31"/>
  <c r="T20" i="31"/>
  <c r="R20" i="31"/>
  <c r="Z19" i="31"/>
  <c r="Y19" i="31"/>
  <c r="X19" i="31"/>
  <c r="W19" i="31"/>
  <c r="V19" i="31"/>
  <c r="U19" i="31"/>
  <c r="T19" i="31"/>
  <c r="AA19" i="31"/>
  <c r="Z18" i="31"/>
  <c r="Y18" i="31"/>
  <c r="X18" i="31"/>
  <c r="W18" i="31"/>
  <c r="V18" i="31"/>
  <c r="U18" i="31"/>
  <c r="T18" i="31"/>
  <c r="R18" i="31"/>
  <c r="Z17" i="31"/>
  <c r="Y17" i="31"/>
  <c r="X17" i="31"/>
  <c r="W17" i="31"/>
  <c r="V17" i="31"/>
  <c r="U17" i="31"/>
  <c r="T17" i="31"/>
  <c r="AA17" i="31"/>
  <c r="Z16" i="31"/>
  <c r="Y16" i="31"/>
  <c r="X16" i="31"/>
  <c r="W16" i="31"/>
  <c r="V16" i="31"/>
  <c r="U16" i="31"/>
  <c r="T16" i="31"/>
  <c r="AA16" i="31"/>
  <c r="Z15" i="31"/>
  <c r="Y15" i="31"/>
  <c r="X15" i="31"/>
  <c r="W15" i="31"/>
  <c r="V15" i="31"/>
  <c r="U15" i="31"/>
  <c r="T15" i="31"/>
  <c r="AA15" i="31"/>
  <c r="Z14" i="31"/>
  <c r="Y14" i="31"/>
  <c r="X14" i="31"/>
  <c r="W14" i="31"/>
  <c r="V14" i="31"/>
  <c r="U14" i="31"/>
  <c r="T14" i="31"/>
  <c r="AA14" i="31"/>
  <c r="Z13" i="31"/>
  <c r="Y13" i="31"/>
  <c r="X13" i="31"/>
  <c r="W13" i="31"/>
  <c r="V13" i="31"/>
  <c r="U13" i="31"/>
  <c r="T13" i="31"/>
  <c r="AA13" i="31"/>
  <c r="Z12" i="31"/>
  <c r="Y12" i="31"/>
  <c r="X12" i="31"/>
  <c r="W12" i="31"/>
  <c r="V12" i="31"/>
  <c r="U12" i="31"/>
  <c r="T12" i="31"/>
  <c r="R12" i="31"/>
  <c r="AC12" i="31" s="1"/>
  <c r="AD12" i="31" s="1"/>
  <c r="Y11" i="31"/>
  <c r="X11" i="31"/>
  <c r="W11" i="31"/>
  <c r="V11" i="31"/>
  <c r="U11" i="31"/>
  <c r="T11" i="31"/>
  <c r="AA11" i="31"/>
  <c r="Z10" i="31"/>
  <c r="Y10" i="31"/>
  <c r="X10" i="31"/>
  <c r="W10" i="31"/>
  <c r="V10" i="31"/>
  <c r="U10" i="31"/>
  <c r="T10" i="31"/>
  <c r="AA10" i="31"/>
  <c r="Z9" i="31"/>
  <c r="Y9" i="31"/>
  <c r="X9" i="31"/>
  <c r="W9" i="31"/>
  <c r="W34" i="31" s="1"/>
  <c r="V9" i="31"/>
  <c r="U9" i="31"/>
  <c r="T9" i="31"/>
  <c r="AD7" i="31"/>
  <c r="AC7" i="31"/>
  <c r="AA7" i="31"/>
  <c r="Z7" i="31"/>
  <c r="Y7" i="31"/>
  <c r="X7" i="31"/>
  <c r="W7" i="31"/>
  <c r="V7" i="31"/>
  <c r="U7" i="31"/>
  <c r="T7" i="31"/>
  <c r="AC6" i="31"/>
  <c r="AA6" i="31"/>
  <c r="W6" i="31"/>
  <c r="T6" i="31"/>
  <c r="AD5" i="31"/>
  <c r="AA5" i="31"/>
  <c r="V5" i="31"/>
  <c r="S18" i="32" l="1"/>
  <c r="AC18" i="32"/>
  <c r="AD18" i="32" s="1"/>
  <c r="AA18" i="32"/>
  <c r="R30" i="32"/>
  <c r="AC30" i="32" s="1"/>
  <c r="AD30" i="32" s="1"/>
  <c r="R14" i="32"/>
  <c r="R26" i="32"/>
  <c r="AC26" i="32" s="1"/>
  <c r="AD26" i="32" s="1"/>
  <c r="AC29" i="32"/>
  <c r="AD29" i="32" s="1"/>
  <c r="S29" i="32"/>
  <c r="AA29" i="32"/>
  <c r="R33" i="32"/>
  <c r="R25" i="32"/>
  <c r="R21" i="32"/>
  <c r="R17" i="32"/>
  <c r="R13" i="32"/>
  <c r="S22" i="32"/>
  <c r="S26" i="32"/>
  <c r="R32" i="32"/>
  <c r="R28" i="32"/>
  <c r="R24" i="32"/>
  <c r="R20" i="32"/>
  <c r="R16" i="32"/>
  <c r="R31" i="32"/>
  <c r="R27" i="32"/>
  <c r="R23" i="32"/>
  <c r="R19" i="32"/>
  <c r="R15" i="32"/>
  <c r="R21" i="31"/>
  <c r="AC21" i="31" s="1"/>
  <c r="AD21" i="31" s="1"/>
  <c r="R17" i="31"/>
  <c r="AC17" i="31" s="1"/>
  <c r="AD17" i="31" s="1"/>
  <c r="R33" i="31"/>
  <c r="AC33" i="31" s="1"/>
  <c r="AD33" i="31" s="1"/>
  <c r="AA22" i="31"/>
  <c r="R29" i="31"/>
  <c r="S29" i="31" s="1"/>
  <c r="S26" i="31"/>
  <c r="AC26" i="31"/>
  <c r="AD26" i="31" s="1"/>
  <c r="AC30" i="31"/>
  <c r="AD30" i="31" s="1"/>
  <c r="S30" i="31"/>
  <c r="AC18" i="31"/>
  <c r="AD18" i="31" s="1"/>
  <c r="S18" i="31"/>
  <c r="S20" i="31"/>
  <c r="AC20" i="31"/>
  <c r="AD20" i="31" s="1"/>
  <c r="AC22" i="31"/>
  <c r="AD22" i="31" s="1"/>
  <c r="S22" i="31"/>
  <c r="AA20" i="31"/>
  <c r="AA26" i="31"/>
  <c r="R32" i="31"/>
  <c r="R28" i="31"/>
  <c r="R24" i="31"/>
  <c r="R16" i="31"/>
  <c r="AC29" i="31"/>
  <c r="AD29" i="31" s="1"/>
  <c r="AA30" i="31"/>
  <c r="R31" i="31"/>
  <c r="R27" i="31"/>
  <c r="R23" i="31"/>
  <c r="R19" i="31"/>
  <c r="R15" i="31"/>
  <c r="R25" i="31"/>
  <c r="S17" i="31"/>
  <c r="S21" i="31"/>
  <c r="S33" i="31"/>
  <c r="AA18" i="31"/>
  <c r="R14" i="31"/>
  <c r="S12" i="31"/>
  <c r="T34" i="31"/>
  <c r="R13" i="31"/>
  <c r="AA12" i="31"/>
  <c r="R12" i="32"/>
  <c r="R11" i="32"/>
  <c r="U34" i="32"/>
  <c r="R10" i="32"/>
  <c r="R9" i="32"/>
  <c r="Y34" i="32"/>
  <c r="X34" i="32"/>
  <c r="W34" i="32"/>
  <c r="T34" i="32"/>
  <c r="Z34" i="32"/>
  <c r="V34" i="32"/>
  <c r="R10" i="31"/>
  <c r="Z34" i="31"/>
  <c r="Y34" i="31"/>
  <c r="X34" i="31"/>
  <c r="U34" i="31"/>
  <c r="R11" i="31"/>
  <c r="V34" i="31"/>
  <c r="AD13" i="18"/>
  <c r="O15" i="18"/>
  <c r="U13" i="18"/>
  <c r="AA10" i="18"/>
  <c r="AA9" i="31"/>
  <c r="AB9" i="31" s="1"/>
  <c r="R9" i="31"/>
  <c r="AA9" i="32"/>
  <c r="S30" i="32" l="1"/>
  <c r="S14" i="32"/>
  <c r="AC14" i="32"/>
  <c r="AD14" i="32" s="1"/>
  <c r="AC10" i="32"/>
  <c r="AD10" i="32" s="1"/>
  <c r="S10" i="32"/>
  <c r="AC16" i="32"/>
  <c r="AD16" i="32" s="1"/>
  <c r="S16" i="32"/>
  <c r="AC32" i="32"/>
  <c r="AD32" i="32" s="1"/>
  <c r="S32" i="32"/>
  <c r="AC33" i="32"/>
  <c r="AD33" i="32" s="1"/>
  <c r="S33" i="32"/>
  <c r="S23" i="32"/>
  <c r="AC23" i="32"/>
  <c r="AD23" i="32" s="1"/>
  <c r="AC20" i="32"/>
  <c r="AD20" i="32" s="1"/>
  <c r="S20" i="32"/>
  <c r="AC17" i="32"/>
  <c r="AD17" i="32" s="1"/>
  <c r="S17" i="32"/>
  <c r="AC27" i="32"/>
  <c r="AD27" i="32" s="1"/>
  <c r="S27" i="32"/>
  <c r="S24" i="32"/>
  <c r="AC24" i="32"/>
  <c r="AD24" i="32" s="1"/>
  <c r="AC21" i="32"/>
  <c r="AD21" i="32" s="1"/>
  <c r="S21" i="32"/>
  <c r="AC12" i="32"/>
  <c r="AD12" i="32" s="1"/>
  <c r="S12" i="32"/>
  <c r="S19" i="32"/>
  <c r="AC19" i="32"/>
  <c r="AD19" i="32" s="1"/>
  <c r="AC13" i="32"/>
  <c r="AD13" i="32" s="1"/>
  <c r="S13" i="32"/>
  <c r="AC11" i="32"/>
  <c r="AD11" i="32" s="1"/>
  <c r="S11" i="32"/>
  <c r="S15" i="32"/>
  <c r="AC15" i="32"/>
  <c r="AD15" i="32" s="1"/>
  <c r="S31" i="32"/>
  <c r="AC31" i="32"/>
  <c r="AD31" i="32" s="1"/>
  <c r="S28" i="32"/>
  <c r="AC28" i="32"/>
  <c r="AD28" i="32" s="1"/>
  <c r="AC25" i="32"/>
  <c r="AD25" i="32" s="1"/>
  <c r="S25" i="32"/>
  <c r="AC13" i="31"/>
  <c r="AD13" i="31" s="1"/>
  <c r="S13" i="31"/>
  <c r="S16" i="31"/>
  <c r="AC16" i="31"/>
  <c r="AD16" i="31" s="1"/>
  <c r="AC25" i="31"/>
  <c r="AD25" i="31" s="1"/>
  <c r="S25" i="31"/>
  <c r="S27" i="31"/>
  <c r="AC27" i="31"/>
  <c r="AD27" i="31" s="1"/>
  <c r="AC15" i="31"/>
  <c r="AD15" i="31" s="1"/>
  <c r="S15" i="31"/>
  <c r="AC31" i="31"/>
  <c r="AD31" i="31" s="1"/>
  <c r="S31" i="31"/>
  <c r="S24" i="31"/>
  <c r="AC24" i="31"/>
  <c r="AD24" i="31" s="1"/>
  <c r="AC11" i="31"/>
  <c r="AD11" i="31" s="1"/>
  <c r="S11" i="31"/>
  <c r="AC10" i="31"/>
  <c r="AD10" i="31" s="1"/>
  <c r="S10" i="31"/>
  <c r="AC19" i="31"/>
  <c r="AD19" i="31" s="1"/>
  <c r="S19" i="31"/>
  <c r="S28" i="31"/>
  <c r="AC28" i="31"/>
  <c r="AD28" i="31" s="1"/>
  <c r="AC14" i="31"/>
  <c r="AD14" i="31" s="1"/>
  <c r="S14" i="31"/>
  <c r="S23" i="31"/>
  <c r="AC23" i="31"/>
  <c r="AD23" i="31" s="1"/>
  <c r="S32" i="31"/>
  <c r="AC32" i="31"/>
  <c r="AD32" i="31" s="1"/>
  <c r="AC9" i="31"/>
  <c r="AD9" i="31" s="1"/>
  <c r="S9" i="31"/>
  <c r="AC9" i="32"/>
  <c r="AD9" i="32" s="1"/>
  <c r="S9" i="32"/>
  <c r="AB34" i="32"/>
  <c r="AB34" i="31"/>
  <c r="AB10" i="18"/>
  <c r="AB13" i="18" s="1"/>
  <c r="Z15" i="18" s="1"/>
  <c r="Z16" i="18" s="1"/>
  <c r="AD34" i="32" l="1"/>
  <c r="S34" i="32"/>
  <c r="O36" i="32" s="1"/>
  <c r="S34" i="31"/>
  <c r="O36" i="31" s="1"/>
  <c r="AD34" i="31"/>
  <c r="Z36" i="31" s="1"/>
  <c r="Z36" i="32"/>
  <c r="Z37" i="32" l="1"/>
  <c r="Z37" i="31"/>
  <c r="Z31" i="1" l="1"/>
  <c r="Z32" i="1"/>
  <c r="Z9" i="1" l="1"/>
  <c r="Y9" i="1"/>
  <c r="X9" i="1"/>
  <c r="W9" i="1"/>
  <c r="V9" i="1" l="1"/>
  <c r="U9" i="1"/>
  <c r="T9" i="1"/>
  <c r="B6" i="1"/>
  <c r="Z29" i="1"/>
  <c r="Y29" i="1"/>
  <c r="X29" i="1"/>
  <c r="W29" i="1"/>
  <c r="V29" i="1"/>
  <c r="U29" i="1"/>
  <c r="T29" i="1"/>
  <c r="Z28" i="1"/>
  <c r="Y28" i="1"/>
  <c r="X28" i="1"/>
  <c r="W28" i="1"/>
  <c r="V28" i="1"/>
  <c r="U28" i="1"/>
  <c r="T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X21" i="1"/>
  <c r="W21" i="1"/>
  <c r="V21" i="1"/>
  <c r="U21" i="1"/>
  <c r="T21" i="1"/>
  <c r="Z20" i="1"/>
  <c r="Y20" i="1"/>
  <c r="X20" i="1"/>
  <c r="W20" i="1"/>
  <c r="V20" i="1"/>
  <c r="U20" i="1"/>
  <c r="T20" i="1"/>
  <c r="B5" i="1"/>
  <c r="AE37" i="17"/>
  <c r="AA21" i="1" l="1"/>
  <c r="AB21" i="1" s="1"/>
  <c r="R21" i="1"/>
  <c r="AA23" i="1"/>
  <c r="AB23" i="1" s="1"/>
  <c r="R23" i="1"/>
  <c r="AA22" i="1"/>
  <c r="AB22" i="1" s="1"/>
  <c r="R22" i="1"/>
  <c r="AA28" i="1"/>
  <c r="AB28" i="1" s="1"/>
  <c r="R28" i="1"/>
  <c r="AA29" i="1"/>
  <c r="AB29" i="1" s="1"/>
  <c r="R29" i="1"/>
  <c r="AA24" i="1"/>
  <c r="AB24" i="1" s="1"/>
  <c r="R24" i="1"/>
  <c r="AA25" i="1"/>
  <c r="AB25" i="1" s="1"/>
  <c r="R25" i="1"/>
  <c r="AA27" i="1"/>
  <c r="AB27" i="1" s="1"/>
  <c r="R27" i="1"/>
  <c r="AA20" i="1"/>
  <c r="AB20" i="1" s="1"/>
  <c r="R20" i="1"/>
  <c r="AA26" i="1"/>
  <c r="AB26" i="1" s="1"/>
  <c r="R26" i="1"/>
  <c r="S24" i="1" l="1"/>
  <c r="AC24" i="1"/>
  <c r="AD24" i="1" s="1"/>
  <c r="S27" i="1"/>
  <c r="AC27" i="1"/>
  <c r="AD27" i="1" s="1"/>
  <c r="S29" i="1"/>
  <c r="AC29" i="1"/>
  <c r="AD29" i="1" s="1"/>
  <c r="S23" i="1"/>
  <c r="AC23" i="1"/>
  <c r="AD23" i="1" s="1"/>
  <c r="S22" i="1"/>
  <c r="AC22" i="1"/>
  <c r="AD22" i="1" s="1"/>
  <c r="S20" i="1"/>
  <c r="AC20" i="1"/>
  <c r="AD20" i="1" s="1"/>
  <c r="S26" i="1"/>
  <c r="AC26" i="1"/>
  <c r="AD26" i="1" s="1"/>
  <c r="S25" i="1"/>
  <c r="AC25" i="1"/>
  <c r="AD25" i="1" s="1"/>
  <c r="S28" i="1"/>
  <c r="AC28" i="1"/>
  <c r="AD28" i="1" s="1"/>
  <c r="S21" i="1"/>
  <c r="AC21" i="1"/>
  <c r="AD21" i="1" s="1"/>
  <c r="M38" i="17" l="1"/>
  <c r="J36" i="17" s="1"/>
  <c r="AE37" i="16"/>
  <c r="W38" i="17" l="1"/>
  <c r="W36" i="17" l="1"/>
  <c r="AE38" i="17"/>
  <c r="AE36" i="17" s="1"/>
  <c r="R10" i="1" l="1"/>
  <c r="R11" i="1"/>
  <c r="R12" i="1"/>
  <c r="R13" i="1"/>
  <c r="R14" i="1"/>
  <c r="R15" i="1"/>
  <c r="R16" i="1"/>
  <c r="R17" i="1"/>
  <c r="R18" i="1"/>
  <c r="R19" i="1"/>
  <c r="R30" i="1"/>
  <c r="R31" i="1"/>
  <c r="R32" i="1"/>
  <c r="R33" i="1"/>
  <c r="S16" i="1" l="1"/>
  <c r="AC16" i="1"/>
  <c r="AD16" i="1" s="1"/>
  <c r="S31" i="1"/>
  <c r="AC31" i="1"/>
  <c r="AD31" i="1" s="1"/>
  <c r="S30" i="1"/>
  <c r="AC30" i="1"/>
  <c r="AD30" i="1" s="1"/>
  <c r="S14" i="1"/>
  <c r="AC14" i="1"/>
  <c r="AD14" i="1" s="1"/>
  <c r="S19" i="1"/>
  <c r="AC19" i="1"/>
  <c r="AD19" i="1" s="1"/>
  <c r="S13" i="1"/>
  <c r="AC13" i="1"/>
  <c r="AD13" i="1" s="1"/>
  <c r="S32" i="1"/>
  <c r="AC32" i="1"/>
  <c r="AD32" i="1" s="1"/>
  <c r="S10" i="1"/>
  <c r="AC10" i="1"/>
  <c r="AD10" i="1" s="1"/>
  <c r="S15" i="1"/>
  <c r="AC15" i="1"/>
  <c r="AD15" i="1" s="1"/>
  <c r="S18" i="1"/>
  <c r="AC18" i="1"/>
  <c r="AD18" i="1" s="1"/>
  <c r="S12" i="1"/>
  <c r="AC12" i="1"/>
  <c r="AD12" i="1" s="1"/>
  <c r="S33" i="1"/>
  <c r="AC33" i="1"/>
  <c r="AD33" i="1" s="1"/>
  <c r="S17" i="1"/>
  <c r="AC17" i="1"/>
  <c r="AD17" i="1" s="1"/>
  <c r="S11" i="1"/>
  <c r="AC11" i="1"/>
  <c r="AD11" i="1" s="1"/>
  <c r="V5" i="1"/>
  <c r="AA5" i="1"/>
  <c r="AD5" i="1"/>
  <c r="X10" i="1" l="1"/>
  <c r="X11" i="1"/>
  <c r="X12" i="1"/>
  <c r="X13" i="1"/>
  <c r="X14" i="1"/>
  <c r="X15" i="1"/>
  <c r="X16" i="1"/>
  <c r="X17" i="1"/>
  <c r="X18" i="1"/>
  <c r="X19" i="1"/>
  <c r="X30" i="1"/>
  <c r="X31" i="1"/>
  <c r="X32" i="1"/>
  <c r="X33" i="1"/>
  <c r="W10" i="1"/>
  <c r="W11" i="1"/>
  <c r="W12" i="1"/>
  <c r="W13" i="1"/>
  <c r="W14" i="1"/>
  <c r="W15" i="1"/>
  <c r="W16" i="1"/>
  <c r="W17" i="1"/>
  <c r="W18" i="1"/>
  <c r="W19" i="1"/>
  <c r="W30" i="1"/>
  <c r="W31" i="1"/>
  <c r="W32" i="1"/>
  <c r="W33" i="1"/>
  <c r="W34" i="1" l="1"/>
  <c r="X34" i="1"/>
  <c r="M34" i="1"/>
  <c r="L34" i="1"/>
  <c r="X7" i="1"/>
  <c r="W7" i="1"/>
  <c r="W6" i="1"/>
  <c r="Z18" i="1" l="1"/>
  <c r="Y18" i="1"/>
  <c r="V18" i="1"/>
  <c r="U18" i="1"/>
  <c r="T18" i="1"/>
  <c r="AA18" i="1"/>
  <c r="AB18" i="1" s="1"/>
  <c r="Z12" i="1"/>
  <c r="Y12" i="1"/>
  <c r="V12" i="1"/>
  <c r="U12" i="1"/>
  <c r="T12" i="1"/>
  <c r="AA12" i="1"/>
  <c r="AB12" i="1" s="1"/>
  <c r="Z13" i="1"/>
  <c r="Y13" i="1"/>
  <c r="V13" i="1"/>
  <c r="U13" i="1"/>
  <c r="T13" i="1"/>
  <c r="AA13" i="1"/>
  <c r="AB13" i="1" s="1"/>
  <c r="Z14" i="1"/>
  <c r="Y14" i="1"/>
  <c r="V14" i="1"/>
  <c r="U14" i="1"/>
  <c r="T14" i="1"/>
  <c r="AA14" i="1"/>
  <c r="AB14" i="1" s="1"/>
  <c r="Z15" i="1"/>
  <c r="Y15" i="1"/>
  <c r="V15" i="1"/>
  <c r="U15" i="1"/>
  <c r="T15" i="1"/>
  <c r="AA15" i="1"/>
  <c r="AB15" i="1" s="1"/>
  <c r="Z16" i="1"/>
  <c r="Y16" i="1"/>
  <c r="V16" i="1"/>
  <c r="U16" i="1"/>
  <c r="T16" i="1"/>
  <c r="AA16" i="1"/>
  <c r="AB16" i="1" s="1"/>
  <c r="Z17" i="1"/>
  <c r="Y17" i="1"/>
  <c r="V17" i="1"/>
  <c r="U17" i="1"/>
  <c r="T17" i="1"/>
  <c r="AA17" i="1"/>
  <c r="AB17" i="1" s="1"/>
  <c r="AA19" i="1"/>
  <c r="AB19" i="1" s="1"/>
  <c r="T19" i="1"/>
  <c r="U19" i="1"/>
  <c r="V19" i="1"/>
  <c r="Y19" i="1"/>
  <c r="Z19" i="1"/>
  <c r="AA30" i="1"/>
  <c r="AB30" i="1" s="1"/>
  <c r="T30" i="1"/>
  <c r="U30" i="1"/>
  <c r="V30" i="1"/>
  <c r="Y30" i="1"/>
  <c r="Z30" i="1"/>
  <c r="AA31" i="1"/>
  <c r="AB31" i="1" s="1"/>
  <c r="T31" i="1"/>
  <c r="U31" i="1"/>
  <c r="V31" i="1"/>
  <c r="Y31" i="1"/>
  <c r="AA32" i="1"/>
  <c r="AB32" i="1" s="1"/>
  <c r="T32" i="1"/>
  <c r="U32" i="1"/>
  <c r="V32" i="1"/>
  <c r="Y32" i="1"/>
  <c r="AA33" i="1"/>
  <c r="AB33" i="1" s="1"/>
  <c r="T33" i="1"/>
  <c r="U33" i="1"/>
  <c r="V33" i="1"/>
  <c r="Y33" i="1"/>
  <c r="Z33" i="1"/>
  <c r="I34" i="1"/>
  <c r="J34" i="1"/>
  <c r="K34" i="1"/>
  <c r="N34" i="1"/>
  <c r="O34" i="1"/>
  <c r="Q34" i="1"/>
  <c r="Y11" i="1"/>
  <c r="V11" i="1"/>
  <c r="U11" i="1"/>
  <c r="T11" i="1"/>
  <c r="Z10" i="1"/>
  <c r="Y10" i="1"/>
  <c r="V10" i="1"/>
  <c r="U10" i="1"/>
  <c r="T10" i="1"/>
  <c r="AA11" i="1"/>
  <c r="AB11" i="1" s="1"/>
  <c r="AA10" i="1"/>
  <c r="AB10" i="1" s="1"/>
  <c r="AD7" i="1"/>
  <c r="AC7" i="1"/>
  <c r="AA7" i="1"/>
  <c r="Z7" i="1"/>
  <c r="Y7" i="1"/>
  <c r="V7" i="1"/>
  <c r="U7" i="1"/>
  <c r="T7" i="1"/>
  <c r="AC6" i="1"/>
  <c r="AA6" i="1"/>
  <c r="T6" i="1"/>
  <c r="Y34" i="1" l="1"/>
  <c r="Z34" i="1"/>
  <c r="V34" i="1"/>
  <c r="U34" i="1"/>
  <c r="T34" i="1"/>
  <c r="AA9" i="1"/>
  <c r="AB9" i="1" s="1"/>
  <c r="R9" i="1"/>
  <c r="AC9" i="1" s="1"/>
  <c r="AD9" i="1" s="1"/>
  <c r="AD34" i="1" s="1"/>
  <c r="AB34" i="1" l="1"/>
  <c r="Z36" i="1" s="1"/>
  <c r="W38" i="16" s="1"/>
  <c r="W36" i="16" s="1"/>
  <c r="S9" i="1"/>
  <c r="S34" i="1" s="1"/>
  <c r="O36" i="1" s="1"/>
  <c r="M38" i="16" s="1"/>
  <c r="Z37" i="1" l="1"/>
  <c r="J36" i="16"/>
  <c r="AE38" i="16"/>
  <c r="AE36" i="16" s="1"/>
</calcChain>
</file>

<file path=xl/sharedStrings.xml><?xml version="1.0" encoding="utf-8"?>
<sst xmlns="http://schemas.openxmlformats.org/spreadsheetml/2006/main" count="579" uniqueCount="190">
  <si>
    <t>７．添付書類（４）その他博報堂プロダクツが指示する書面等</t>
    <phoneticPr fontId="5"/>
  </si>
  <si>
    <t>　（実施細目第３条　第１項第二号　イ関係）</t>
    <phoneticPr fontId="5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</si>
  <si>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研修等参加実績報告書&lt;公共交通機関を使用した場合&gt;</t>
    </r>
    <rPh sb="0" eb="2">
      <t>ミホン</t>
    </rPh>
    <rPh sb="6" eb="8">
      <t>サンカ</t>
    </rPh>
    <rPh sb="8" eb="10">
      <t>ジッセキ</t>
    </rPh>
    <rPh sb="10" eb="12">
      <t>ホウコク</t>
    </rPh>
    <rPh sb="12" eb="13">
      <t>ショ</t>
    </rPh>
    <phoneticPr fontId="5"/>
  </si>
  <si>
    <t>施設名</t>
    <rPh sb="0" eb="2">
      <t>シセツ</t>
    </rPh>
    <rPh sb="2" eb="3">
      <t>メイ</t>
    </rPh>
    <phoneticPr fontId="5"/>
  </si>
  <si>
    <t>社会福祉法人国交会自動車苑</t>
  </si>
  <si>
    <t>代表者名</t>
    <rPh sb="0" eb="4">
      <t>ダイヒョウシャメイ</t>
    </rPh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</si>
  <si>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</si>
  <si>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</si>
  <si>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</si>
  <si>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</si>
  <si>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</si>
  <si>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〇〇〇研修</t>
    <rPh sb="3" eb="5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</si>
  <si>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</si>
  <si>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</si>
  <si>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</si>
  <si>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</si>
  <si>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</si>
  <si>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</si>
  <si>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</si>
  <si>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社会福祉法人〇〇会〇〇センター</t>
  </si>
  <si>
    <t>（住　　　所）</t>
    <rPh sb="1" eb="2">
      <t>ジュウ</t>
    </rPh>
    <rPh sb="5" eb="6">
      <t>ジョ</t>
    </rPh>
    <phoneticPr fontId="6"/>
  </si>
  <si>
    <t>愛知県名古屋市〇〇〇〇</t>
    <rPh sb="0" eb="3">
      <t>アイチケン</t>
    </rPh>
    <rPh sb="3" eb="7">
      <t>ナゴヤシ</t>
    </rPh>
    <phoneticPr fontId="5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</si>
  <si>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</si>
  <si>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</si>
  <si>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</si>
  <si>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各種福祉士</t>
    <rPh sb="0" eb="2">
      <t>カクシュ</t>
    </rPh>
    <rPh sb="2" eb="5">
      <t>フクシシ</t>
    </rPh>
    <phoneticPr fontId="5"/>
  </si>
  <si>
    <t>（氏名A）</t>
    <rPh sb="1" eb="3">
      <t>シメイ</t>
    </rPh>
    <phoneticPr fontId="6"/>
  </si>
  <si>
    <t>山田　学</t>
    <rPh sb="0" eb="2">
      <t>ヤマダ</t>
    </rPh>
    <rPh sb="3" eb="4">
      <t>ガク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</si>
  <si>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</si>
  <si>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</si>
  <si>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</si>
  <si>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</si>
  <si>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⑤</t>
    <phoneticPr fontId="6"/>
  </si>
  <si>
    <t>研修、講演会等の内容：</t>
    <phoneticPr fontId="5"/>
  </si>
  <si>
    <t>　別紙参照
（※研修、講演会等の開催案内や概要、配布資料等を提出すること。）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テイシュツ</t>
    </rPh>
    <phoneticPr fontId="6"/>
  </si>
  <si>
    <t>⑥</t>
    <phoneticPr fontId="6"/>
  </si>
  <si>
    <t>参加した研修等に期待される短期入所利用促進の効果</t>
    <rPh sb="0" eb="2">
      <t>サンカ</t>
    </rPh>
    <rPh sb="4" eb="6">
      <t>ケンシュウ</t>
    </rPh>
    <rPh sb="6" eb="7">
      <t>トウ</t>
    </rPh>
    <rPh sb="8" eb="10">
      <t>キタイ</t>
    </rPh>
    <rPh sb="13" eb="15">
      <t>タンキ</t>
    </rPh>
    <rPh sb="16" eb="17">
      <t>ショ</t>
    </rPh>
    <rPh sb="17" eb="19">
      <t>リヨウ</t>
    </rPh>
    <rPh sb="19" eb="21">
      <t>ソクシン</t>
    </rPh>
    <rPh sb="22" eb="24">
      <t>コウカ</t>
    </rPh>
    <phoneticPr fontId="5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</si>
  <si>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</si>
  <si>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</si>
  <si>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</si>
  <si>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研修、講演会等の参加に要した経費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</si>
  <si>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</si>
  <si>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</si>
  <si>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</si>
  <si>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</si>
  <si>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</si>
  <si>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</si>
  <si>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</si>
  <si>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</si>
  <si>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</si>
  <si>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</si>
  <si>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参加した研修、講演会等の旅行行程が複数ある場合には、原則として、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</si>
  <si>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行程表及び旅費積算書&lt;公共交通機関を使用した場合&gt;</t>
    </r>
    <rPh sb="0" eb="2">
      <t>ミホン</t>
    </rPh>
    <rPh sb="3" eb="6">
      <t>コウテイヒョウ</t>
    </rPh>
    <rPh sb="6" eb="7">
      <t>オヨ</t>
    </rPh>
    <rPh sb="8" eb="10">
      <t>リョヒ</t>
    </rPh>
    <rPh sb="10" eb="12">
      <t>セキサン</t>
    </rPh>
    <rPh sb="12" eb="13">
      <t>ショ</t>
    </rPh>
    <phoneticPr fontId="5"/>
  </si>
  <si>
    <t>補助対象経費（事業所負担額）</t>
    <rPh sb="0" eb="2">
      <t>ホジョ</t>
    </rPh>
    <rPh sb="2" eb="4">
      <t>タイショウ</t>
    </rPh>
    <rPh sb="4" eb="6">
      <t>ケイヒ</t>
    </rPh>
    <rPh sb="7" eb="10">
      <t>ジギョウショ</t>
    </rPh>
    <rPh sb="10" eb="12">
      <t>フタン</t>
    </rPh>
    <rPh sb="12" eb="13">
      <t>ガク</t>
    </rPh>
    <phoneticPr fontId="5"/>
  </si>
  <si>
    <t>補助金申請額（国家公務員等の旅費に関する法律積算額）</t>
    <phoneticPr fontId="5"/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</si>
  <si>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</si>
  <si>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</si>
  <si>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phoneticPr fontId="5"/>
  </si>
  <si>
    <t>なし</t>
  </si>
  <si>
    <t>朝食の有無</t>
    <phoneticPr fontId="5"/>
  </si>
  <si>
    <t>あり</t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</si>
  <si>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</si>
  <si>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</si>
  <si>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</si>
  <si>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</si>
  <si>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宿泊費</t>
    <rPh sb="0" eb="3">
      <t>シュクハクヒ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</si>
  <si>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</si>
  <si>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</si>
  <si>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</si>
  <si>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</si>
  <si>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</si>
  <si>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</si>
  <si>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</si>
  <si>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</si>
  <si>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</si>
  <si>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</si>
  <si>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</si>
  <si>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</si>
  <si>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夜数</t>
    <rPh sb="0" eb="1">
      <t>ヨル</t>
    </rPh>
    <rPh sb="1" eb="2">
      <t>カズ</t>
    </rPh>
    <phoneticPr fontId="5"/>
  </si>
  <si>
    <t>実費</t>
  </si>
  <si>
    <t>定額</t>
    <rPh sb="0" eb="2">
      <t>テイガク</t>
    </rPh>
    <phoneticPr fontId="5"/>
  </si>
  <si>
    <t>上限額</t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</si>
  <si>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</si>
  <si>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</si>
  <si>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</si>
  <si>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</si>
  <si>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浜田山</t>
    <rPh sb="0" eb="3">
      <t>ハマダヤマ</t>
    </rPh>
    <phoneticPr fontId="5"/>
  </si>
  <si>
    <t>井の頭線</t>
    <rPh sb="0" eb="1">
      <t>イ</t>
    </rPh>
    <rPh sb="2" eb="4">
      <t>カシラセン</t>
    </rPh>
    <phoneticPr fontId="5"/>
  </si>
  <si>
    <t>渋谷</t>
    <rPh sb="0" eb="2">
      <t>シブヤ</t>
    </rPh>
    <phoneticPr fontId="5"/>
  </si>
  <si>
    <t>JR</t>
    <phoneticPr fontId="5"/>
  </si>
  <si>
    <t>名古屋</t>
    <rPh sb="0" eb="3">
      <t>ナゴヤ</t>
    </rPh>
    <phoneticPr fontId="5"/>
  </si>
  <si>
    <t>愛知県</t>
    <rPh sb="0" eb="3">
      <t>アイチケン</t>
    </rPh>
    <phoneticPr fontId="5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</si>
  <si>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</si>
  <si>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</si>
  <si>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  <phoneticPr fontId="5"/>
  </si>
  <si>
    <t>自己負担額</t>
    <phoneticPr fontId="5"/>
  </si>
  <si>
    <t>研修等参加実績報告書&lt;公共交通機関を使用した場合&gt;</t>
    <rPh sb="3" eb="5">
      <t>サンカ</t>
    </rPh>
    <rPh sb="5" eb="7">
      <t>ジッセキ</t>
    </rPh>
    <rPh sb="7" eb="9">
      <t>ホウコク</t>
    </rPh>
    <rPh sb="9" eb="10">
      <t>ショ</t>
    </rPh>
    <phoneticPr fontId="5"/>
  </si>
  <si>
    <t>施設名</t>
    <rPh sb="2" eb="3">
      <t>メイ</t>
    </rPh>
    <phoneticPr fontId="5"/>
  </si>
  <si>
    <t>１．</t>
    <phoneticPr fontId="5"/>
  </si>
  <si>
    <t>（氏名A）</t>
    <rPh sb="1" eb="3">
      <t>シメイ</t>
    </rPh>
    <phoneticPr fontId="5"/>
  </si>
  <si>
    <t>（氏名B）</t>
    <rPh sb="1" eb="3">
      <t>シメイ</t>
    </rPh>
    <phoneticPr fontId="5"/>
  </si>
  <si>
    <t>（氏名C）</t>
    <rPh sb="1" eb="3">
      <t>シメイ</t>
    </rPh>
    <phoneticPr fontId="5"/>
  </si>
  <si>
    <t>別紙参照
（※研修、講演会等の開催案内や概要、配布資料等を提出すること。）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テイシュツ</t>
    </rPh>
    <phoneticPr fontId="6"/>
  </si>
  <si>
    <t>２．</t>
    <phoneticPr fontId="5"/>
  </si>
  <si>
    <t>３．</t>
    <phoneticPr fontId="5"/>
  </si>
  <si>
    <t>行程表及び旅費積算書&lt;公共交通機関を使用した場合&gt;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5"/>
  </si>
  <si>
    <t>実費</t>
    <rPh sb="0" eb="2">
      <t>ジッピ</t>
    </rPh>
    <phoneticPr fontId="5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</si>
  <si>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</si>
  <si>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</si>
  <si>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</si>
  <si>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</si>
  <si>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</si>
  <si>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</si>
  <si>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</si>
  <si>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</si>
  <si>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</si>
  <si>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</si>
  <si>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</si>
  <si>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</si>
  <si>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</si>
  <si>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</si>
  <si>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</si>
  <si>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</si>
  <si>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</si>
  <si>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</si>
  <si>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</si>
  <si>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</si>
  <si>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</si>
  <si>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</si>
  <si>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</si>
  <si>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</si>
  <si>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</si>
  <si>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</si>
  <si>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</si>
  <si>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</si>
  <si>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</si>
  <si>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</si>
  <si>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</si>
  <si>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</si>
  <si>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</si>
  <si>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</si>
  <si>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</si>
  <si>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</si>
  <si>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</si>
  <si>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</si>
  <si>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</si>
  <si>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</si>
  <si>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</si>
  <si>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</si>
  <si>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</si>
  <si>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</si>
  <si>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</si>
  <si>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</si>
  <si>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</si>
  <si>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</si>
  <si>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</si>
  <si>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</si>
  <si>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</si>
  <si>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</si>
  <si>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</si>
  <si>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</si>
  <si>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</si>
  <si>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</si>
  <si>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</si>
  <si>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</si>
  <si>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</si>
  <si>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</si>
  <si>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</si>
  <si>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</si>
  <si>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</si>
  <si>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</si>
  <si>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</si>
  <si>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</si>
  <si>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</si>
  <si>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</si>
  <si>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</si>
  <si>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</si>
  <si>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</si>
  <si>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</si>
  <si>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</si>
  <si>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</si>
  <si>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各種療法士</t>
    <rPh sb="0" eb="2">
      <t>カクシュ</t>
    </rPh>
    <rPh sb="2" eb="5">
      <t>リョウホウシ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</si>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</sst>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vertical="center" shrinkToFit="1"/>
    </xf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/>
    </xf>
    <xf numFmtId="0" fontId="9" fillId="0" borderId="29" xfId="0" applyFont="1" applyBorder="1" applyAlignment="1">
      <alignment horizontal="right" vertical="top" shrinkToFit="1"/>
    </xf>
    <xf numFmtId="0" fontId="9" fillId="0" borderId="28" xfId="0" applyFont="1" applyBorder="1" applyAlignment="1">
      <alignment horizontal="right" vertical="top" shrinkToFit="1"/>
    </xf>
    <xf numFmtId="0" fontId="9" fillId="0" borderId="30" xfId="0" applyFont="1" applyBorder="1" applyAlignment="1">
      <alignment horizontal="right" vertical="top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9" fillId="0" borderId="21" xfId="0" applyNumberFormat="1" applyFont="1" applyBorder="1" applyAlignment="1">
      <alignment horizontal="center" vertical="center" shrinkToFit="1"/>
    </xf>
    <xf numFmtId="20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20" fontId="9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justify"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 shrinkToFit="1"/>
    </xf>
    <xf numFmtId="20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9" fillId="0" borderId="1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justify"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7" quotePrefix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 applyProtection="1">
      <alignment vertical="center"/>
    </xf>
    <xf numFmtId="10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8" fontId="7" fillId="2" borderId="6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76" fontId="9" fillId="2" borderId="18" xfId="1" applyNumberFormat="1" applyFont="1" applyFill="1" applyBorder="1" applyAlignment="1">
      <alignment horizontal="right" vertical="center" shrinkToFit="1"/>
    </xf>
    <xf numFmtId="38" fontId="9" fillId="2" borderId="19" xfId="1" applyFont="1" applyFill="1" applyBorder="1" applyAlignment="1">
      <alignment horizontal="right" vertical="center" shrinkToFit="1"/>
    </xf>
    <xf numFmtId="38" fontId="9" fillId="2" borderId="34" xfId="1" applyFont="1" applyFill="1" applyBorder="1" applyAlignment="1">
      <alignment horizontal="right" vertical="center" shrinkToFit="1"/>
    </xf>
    <xf numFmtId="176" fontId="9" fillId="2" borderId="19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176" fontId="9" fillId="2" borderId="21" xfId="1" applyNumberFormat="1" applyFont="1" applyFill="1" applyBorder="1" applyAlignment="1">
      <alignment vertical="center" shrinkToFit="1"/>
    </xf>
    <xf numFmtId="176" fontId="9" fillId="2" borderId="25" xfId="1" applyNumberFormat="1" applyFont="1" applyFill="1" applyBorder="1" applyAlignment="1">
      <alignment vertical="center" shrinkToFit="1"/>
    </xf>
    <xf numFmtId="176" fontId="9" fillId="2" borderId="5" xfId="1" applyNumberFormat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top" wrapText="1"/>
    </xf>
    <xf numFmtId="0" fontId="9" fillId="0" borderId="0" xfId="6" applyFont="1" applyAlignment="1">
      <alignment horizontal="left" vertical="center"/>
    </xf>
    <xf numFmtId="176" fontId="9" fillId="0" borderId="21" xfId="1" applyNumberFormat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Fill="1" applyBorder="1" applyAlignment="1" applyProtection="1">
      <alignment vertical="center" shrinkToFit="1"/>
      <protection locked="0"/>
    </xf>
    <xf numFmtId="38" fontId="9" fillId="0" borderId="22" xfId="1" applyFont="1" applyFill="1" applyBorder="1" applyAlignment="1" applyProtection="1">
      <alignment vertical="center" shrinkToFit="1"/>
      <protection locked="0"/>
    </xf>
    <xf numFmtId="176" fontId="9" fillId="0" borderId="5" xfId="1" applyNumberFormat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 shrinkToFit="1"/>
      <protection locked="0"/>
    </xf>
    <xf numFmtId="176" fontId="9" fillId="0" borderId="6" xfId="1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2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20" fontId="9" fillId="0" borderId="15" xfId="0" applyNumberFormat="1" applyFont="1" applyBorder="1" applyAlignment="1" applyProtection="1">
      <alignment vertical="center" shrinkToFit="1"/>
      <protection locked="0"/>
    </xf>
    <xf numFmtId="14" fontId="9" fillId="0" borderId="21" xfId="0" applyNumberFormat="1" applyFont="1" applyBorder="1" applyAlignment="1" applyProtection="1">
      <alignment vertical="center" shrinkToFit="1"/>
      <protection locked="0"/>
    </xf>
    <xf numFmtId="20" fontId="9" fillId="0" borderId="22" xfId="0" applyNumberFormat="1" applyFont="1" applyBorder="1" applyAlignment="1" applyProtection="1">
      <alignment vertical="center" shrinkToFit="1"/>
      <protection locked="0"/>
    </xf>
    <xf numFmtId="20" fontId="9" fillId="0" borderId="13" xfId="0" applyNumberFormat="1" applyFont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/>
    </xf>
    <xf numFmtId="176" fontId="9" fillId="2" borderId="24" xfId="1" applyNumberFormat="1" applyFont="1" applyFill="1" applyBorder="1" applyAlignment="1">
      <alignment vertical="center" shrinkToFit="1"/>
    </xf>
    <xf numFmtId="176" fontId="9" fillId="2" borderId="15" xfId="1" applyNumberFormat="1" applyFont="1" applyFill="1" applyBorder="1" applyAlignment="1">
      <alignment vertical="center" shrinkToFit="1"/>
    </xf>
    <xf numFmtId="38" fontId="9" fillId="2" borderId="38" xfId="1" applyFont="1" applyFill="1" applyBorder="1" applyAlignment="1">
      <alignment horizontal="right" vertical="center" shrinkToFit="1"/>
    </xf>
    <xf numFmtId="38" fontId="9" fillId="0" borderId="26" xfId="1" applyFont="1" applyFill="1" applyBorder="1" applyAlignment="1" applyProtection="1">
      <alignment vertical="center" shrinkToFit="1"/>
      <protection locked="0"/>
    </xf>
    <xf numFmtId="38" fontId="9" fillId="0" borderId="7" xfId="1" applyFont="1" applyFill="1" applyBorder="1" applyAlignment="1" applyProtection="1">
      <alignment vertical="center" shrinkToFit="1"/>
      <protection locked="0"/>
    </xf>
    <xf numFmtId="38" fontId="9" fillId="2" borderId="20" xfId="1" applyFont="1" applyFill="1" applyBorder="1" applyAlignment="1">
      <alignment horizontal="right" vertical="center" shrinkToFit="1"/>
    </xf>
    <xf numFmtId="0" fontId="9" fillId="0" borderId="0" xfId="7" applyFont="1" applyAlignment="1">
      <alignment horizontal="left" vertical="top" wrapText="1"/>
    </xf>
    <xf numFmtId="0" fontId="9" fillId="0" borderId="0" xfId="7" applyFont="1" applyAlignment="1">
      <alignment horizontal="right" vertical="top" shrinkToFit="1"/>
    </xf>
    <xf numFmtId="0" fontId="9" fillId="0" borderId="0" xfId="7" applyFont="1" applyAlignment="1">
      <alignment horizontal="justify" vertical="top" wrapText="1"/>
    </xf>
    <xf numFmtId="0" fontId="9" fillId="0" borderId="36" xfId="6" applyFont="1" applyBorder="1" applyAlignment="1">
      <alignment horizontal="left" vertical="center" shrinkToFit="1"/>
    </xf>
    <xf numFmtId="0" fontId="9" fillId="0" borderId="36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178" fontId="9" fillId="0" borderId="0" xfId="7" applyNumberFormat="1" applyFont="1" applyAlignment="1">
      <alignment horizontal="center" vertical="top" shrinkToFit="1"/>
    </xf>
    <xf numFmtId="0" fontId="9" fillId="0" borderId="0" xfId="7" applyFont="1" applyAlignment="1">
      <alignment horizontal="center" vertical="top"/>
    </xf>
    <xf numFmtId="0" fontId="9" fillId="0" borderId="0" xfId="7" applyFont="1" applyAlignment="1">
      <alignment horizontal="center" vertical="top" shrinkToFit="1"/>
    </xf>
    <xf numFmtId="0" fontId="9" fillId="0" borderId="0" xfId="7" applyFont="1" applyAlignment="1">
      <alignment horizontal="center" vertical="top" wrapText="1"/>
    </xf>
    <xf numFmtId="0" fontId="9" fillId="0" borderId="0" xfId="7" applyFont="1" applyAlignment="1">
      <alignment horizontal="left" vertical="top" shrinkToFit="1"/>
    </xf>
    <xf numFmtId="178" fontId="9" fillId="0" borderId="0" xfId="7" applyNumberFormat="1" applyFont="1" applyAlignment="1">
      <alignment horizontal="center" vertical="top" wrapText="1"/>
    </xf>
    <xf numFmtId="0" fontId="9" fillId="0" borderId="0" xfId="7" applyFont="1" applyAlignment="1">
      <alignment horizontal="center" vertical="center" shrinkToFit="1"/>
    </xf>
    <xf numFmtId="0" fontId="9" fillId="0" borderId="36" xfId="7" applyFont="1" applyBorder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5" xfId="6" applyFont="1" applyBorder="1" applyAlignment="1">
      <alignment horizontal="left" vertical="center" shrinkToFit="1"/>
    </xf>
    <xf numFmtId="0" fontId="9" fillId="0" borderId="35" xfId="7" applyFont="1" applyBorder="1" applyAlignment="1">
      <alignment horizontal="left" vertical="center"/>
    </xf>
    <xf numFmtId="179" fontId="9" fillId="0" borderId="0" xfId="7" applyNumberFormat="1" applyFont="1" applyAlignment="1">
      <alignment horizontal="center" vertical="center"/>
    </xf>
    <xf numFmtId="20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9" fillId="0" borderId="0" xfId="8" applyFont="1" applyAlignment="1">
      <alignment horizontal="left" vertical="center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38" fontId="9" fillId="2" borderId="29" xfId="1" applyFont="1" applyFill="1" applyBorder="1" applyAlignment="1">
      <alignment horizontal="center" vertical="center" shrinkToFit="1"/>
    </xf>
    <xf numFmtId="38" fontId="9" fillId="2" borderId="31" xfId="1" applyFont="1" applyFill="1" applyBorder="1" applyAlignment="1">
      <alignment horizontal="center" vertical="center" shrinkToFit="1"/>
    </xf>
    <xf numFmtId="38" fontId="9" fillId="2" borderId="32" xfId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38" fontId="9" fillId="0" borderId="29" xfId="1" applyFont="1" applyFill="1" applyBorder="1" applyAlignment="1" applyProtection="1">
      <alignment horizontal="center" vertical="center" shrinkToFit="1"/>
      <protection locked="0"/>
    </xf>
    <xf numFmtId="38" fontId="9" fillId="0" borderId="31" xfId="1" applyFont="1" applyFill="1" applyBorder="1" applyAlignment="1" applyProtection="1">
      <alignment horizontal="center" vertical="center" shrinkToFit="1"/>
      <protection locked="0"/>
    </xf>
    <xf numFmtId="38" fontId="9" fillId="0" borderId="32" xfId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178" fontId="9" fillId="2" borderId="0" xfId="7" applyNumberFormat="1" applyFont="1" applyFill="1" applyAlignment="1">
      <alignment horizontal="center" vertical="top" shrinkToFit="1"/>
    </xf>
    <xf numFmtId="178" fontId="9" fillId="0" borderId="0" xfId="7" applyNumberFormat="1" applyFont="1" applyAlignment="1" applyProtection="1">
      <alignment horizontal="center" vertical="top" shrinkToFi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178" fontId="9" fillId="2" borderId="0" xfId="7" applyNumberFormat="1" applyFont="1" applyFill="1" applyAlignment="1">
      <alignment horizontal="center" vertical="top" wrapText="1"/>
    </xf>
    <xf numFmtId="179" fontId="9" fillId="0" borderId="0" xfId="7" applyNumberFormat="1" applyFont="1" applyAlignment="1" applyProtection="1">
      <alignment horizontal="center" vertical="center"/>
      <protection locked="0"/>
    </xf>
    <xf numFmtId="0" fontId="9" fillId="0" borderId="35" xfId="6" applyFont="1" applyBorder="1" applyAlignment="1" applyProtection="1">
      <alignment horizontal="left" vertical="center" shrinkToFit="1"/>
      <protection locked="0"/>
    </xf>
    <xf numFmtId="0" fontId="9" fillId="0" borderId="0" xfId="7" applyFont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justify" vertical="top" wrapText="1"/>
      <protection locked="0"/>
    </xf>
    <xf numFmtId="0" fontId="9" fillId="0" borderId="35" xfId="7" applyFont="1" applyBorder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20" fontId="9" fillId="0" borderId="0" xfId="7" applyNumberFormat="1" applyFont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10</xdr:row>
      <xdr:rowOff>142875</xdr:rowOff>
    </xdr:from>
    <xdr:to>
      <xdr:col>62</xdr:col>
      <xdr:colOff>57150</xdr:colOff>
      <xdr:row>21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15050" y="2047875"/>
          <a:ext cx="4572000" cy="20097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35</xdr:row>
      <xdr:rowOff>152400</xdr:rowOff>
    </xdr:from>
    <xdr:to>
      <xdr:col>54</xdr:col>
      <xdr:colOff>161925</xdr:colOff>
      <xdr:row>40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7153275"/>
          <a:ext cx="368617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10</xdr:row>
      <xdr:rowOff>171450</xdr:rowOff>
    </xdr:from>
    <xdr:to>
      <xdr:col>62</xdr:col>
      <xdr:colOff>28575</xdr:colOff>
      <xdr:row>21</xdr:row>
      <xdr:rowOff>82550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24575" y="2076450"/>
          <a:ext cx="4533900" cy="20066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35</xdr:row>
      <xdr:rowOff>152400</xdr:rowOff>
    </xdr:from>
    <xdr:to>
      <xdr:col>54</xdr:col>
      <xdr:colOff>142875</xdr:colOff>
      <xdr:row>40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62750" y="7153275"/>
          <a:ext cx="366712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43"/>
  <sheetViews>
    <sheetView showZeros="0" tabSelected="1" view="pageBreakPreview" zoomScaleNormal="100" zoomScaleSheetLayoutView="100" workbookViewId="0">
      <selection activeCell="BU20" sqref="BU20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6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1:36">
      <c r="B3" s="2"/>
    </row>
    <row r="4" spans="1:36">
      <c r="A4" s="137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</row>
    <row r="5" spans="1:3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6" ht="12.75">
      <c r="B6" s="2"/>
      <c r="R6" s="140" t="s">
        <v>3</v>
      </c>
      <c r="S6" s="140"/>
      <c r="T6" s="140"/>
      <c r="U6" s="139" t="s">
        <v>4</v>
      </c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</row>
    <row r="7" spans="1:36">
      <c r="B7" s="2"/>
      <c r="R7" s="140"/>
      <c r="S7" s="140"/>
      <c r="T7" s="140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</row>
    <row r="8" spans="1:36">
      <c r="B8" s="2"/>
      <c r="R8" s="140" t="s">
        <v>5</v>
      </c>
      <c r="S8" s="140"/>
      <c r="T8" s="140"/>
      <c r="U8" s="120" t="s">
        <v>6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</row>
    <row r="9" spans="1:36">
      <c r="B9" s="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6">
      <c r="B10" s="58">
        <v>1</v>
      </c>
      <c r="C10" s="120" t="s">
        <v>7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6">
      <c r="C11" s="6" t="s">
        <v>8</v>
      </c>
      <c r="D11" s="135" t="s">
        <v>9</v>
      </c>
      <c r="E11" s="135"/>
      <c r="F11" s="135"/>
      <c r="G11" s="135"/>
      <c r="H11" s="135"/>
      <c r="I11" s="135"/>
      <c r="J11" s="135"/>
      <c r="K11" s="6" t="s">
        <v>10</v>
      </c>
      <c r="L11" s="120" t="s">
        <v>11</v>
      </c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6">
      <c r="C12" s="1" t="s">
        <v>12</v>
      </c>
      <c r="D12" s="120" t="s">
        <v>13</v>
      </c>
      <c r="E12" s="120"/>
      <c r="F12" s="120"/>
      <c r="G12" s="120"/>
      <c r="H12" s="120"/>
      <c r="I12" s="120"/>
      <c r="J12" s="120"/>
      <c r="K12" s="1" t="s">
        <v>10</v>
      </c>
      <c r="L12" s="133">
        <v>45941</v>
      </c>
      <c r="M12" s="133"/>
      <c r="N12" s="133"/>
      <c r="O12" s="133"/>
      <c r="P12" s="133"/>
      <c r="Q12" s="133"/>
      <c r="R12" s="133"/>
      <c r="T12" s="134">
        <v>0.54166666666666663</v>
      </c>
      <c r="U12" s="134"/>
      <c r="V12" s="134"/>
      <c r="W12" s="1" t="s">
        <v>14</v>
      </c>
      <c r="X12" s="134">
        <v>0.66666666666666663</v>
      </c>
      <c r="Y12" s="134"/>
      <c r="Z12" s="134"/>
    </row>
    <row r="13" spans="1:36">
      <c r="B13" s="2" t="s">
        <v>15</v>
      </c>
      <c r="D13" s="87"/>
      <c r="E13" s="87"/>
      <c r="F13" s="87"/>
      <c r="G13" s="87"/>
      <c r="H13" s="87"/>
      <c r="I13" s="87"/>
      <c r="J13" s="87"/>
      <c r="L13" s="133">
        <v>45942</v>
      </c>
      <c r="M13" s="133"/>
      <c r="N13" s="133"/>
      <c r="O13" s="133"/>
      <c r="P13" s="133"/>
      <c r="Q13" s="133"/>
      <c r="R13" s="133"/>
      <c r="T13" s="134">
        <v>0.375</v>
      </c>
      <c r="U13" s="134"/>
      <c r="V13" s="134"/>
      <c r="W13" s="1" t="s">
        <v>14</v>
      </c>
      <c r="X13" s="134">
        <v>0.625</v>
      </c>
      <c r="Y13" s="134"/>
      <c r="Z13" s="134"/>
    </row>
    <row r="14" spans="1:36">
      <c r="B14" s="2"/>
      <c r="C14" s="1" t="s">
        <v>16</v>
      </c>
      <c r="D14" s="120" t="s">
        <v>17</v>
      </c>
      <c r="E14" s="120"/>
      <c r="F14" s="120"/>
      <c r="G14" s="120"/>
      <c r="H14" s="120"/>
      <c r="I14" s="120"/>
      <c r="J14" s="120"/>
      <c r="K14" s="1" t="s">
        <v>10</v>
      </c>
      <c r="L14" s="129" t="s">
        <v>18</v>
      </c>
      <c r="M14" s="129"/>
      <c r="N14" s="129"/>
      <c r="O14" s="129"/>
      <c r="P14" s="120" t="s">
        <v>19</v>
      </c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"/>
    </row>
    <row r="15" spans="1:36">
      <c r="B15" s="2"/>
      <c r="D15" s="87"/>
      <c r="E15" s="87"/>
      <c r="F15" s="87"/>
      <c r="G15" s="87"/>
      <c r="H15" s="87"/>
      <c r="I15" s="87"/>
      <c r="J15" s="87"/>
      <c r="L15" s="129" t="s">
        <v>20</v>
      </c>
      <c r="M15" s="129"/>
      <c r="N15" s="129"/>
      <c r="O15" s="129"/>
      <c r="P15" s="120" t="s">
        <v>21</v>
      </c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"/>
    </row>
    <row r="16" spans="1:36">
      <c r="B16" s="2"/>
      <c r="C16" s="1" t="s">
        <v>22</v>
      </c>
      <c r="D16" s="120" t="s">
        <v>23</v>
      </c>
      <c r="E16" s="120"/>
      <c r="F16" s="120"/>
      <c r="G16" s="120"/>
      <c r="H16" s="120"/>
      <c r="I16" s="120"/>
      <c r="J16" s="120"/>
      <c r="K16" s="1" t="s">
        <v>10</v>
      </c>
      <c r="L16" s="130" t="s">
        <v>24</v>
      </c>
      <c r="M16" s="130"/>
      <c r="N16" s="130"/>
      <c r="O16" s="131" t="s">
        <v>25</v>
      </c>
      <c r="P16" s="131"/>
      <c r="Q16" s="131"/>
      <c r="R16" s="131"/>
      <c r="S16" s="131"/>
      <c r="T16" s="131"/>
      <c r="U16" s="131"/>
      <c r="V16" s="131"/>
      <c r="W16" s="130" t="s">
        <v>26</v>
      </c>
      <c r="X16" s="130"/>
      <c r="Y16" s="130"/>
      <c r="Z16" s="132" t="s">
        <v>27</v>
      </c>
      <c r="AA16" s="132"/>
      <c r="AB16" s="132"/>
      <c r="AC16" s="132"/>
      <c r="AD16" s="132"/>
      <c r="AE16" s="132"/>
      <c r="AF16" s="132"/>
      <c r="AG16" s="132"/>
      <c r="AH16" s="132"/>
      <c r="AI16" s="132"/>
    </row>
    <row r="17" spans="2:113">
      <c r="B17" s="2"/>
      <c r="L17" s="128" t="s">
        <v>28</v>
      </c>
      <c r="M17" s="128"/>
      <c r="N17" s="128"/>
      <c r="O17" s="118"/>
      <c r="P17" s="118"/>
      <c r="Q17" s="118"/>
      <c r="R17" s="118"/>
      <c r="S17" s="118"/>
      <c r="T17" s="118"/>
      <c r="U17" s="118"/>
      <c r="V17" s="118"/>
      <c r="W17" s="128" t="s">
        <v>29</v>
      </c>
      <c r="X17" s="128"/>
      <c r="Y17" s="12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</row>
    <row r="18" spans="2:113">
      <c r="B18" s="2"/>
      <c r="L18" s="128" t="s">
        <v>30</v>
      </c>
      <c r="M18" s="128"/>
      <c r="N18" s="128"/>
      <c r="O18" s="118"/>
      <c r="P18" s="118"/>
      <c r="Q18" s="118"/>
      <c r="R18" s="118"/>
      <c r="S18" s="118"/>
      <c r="T18" s="118"/>
      <c r="U18" s="118"/>
      <c r="V18" s="118"/>
      <c r="W18" s="128" t="s">
        <v>31</v>
      </c>
      <c r="X18" s="128"/>
      <c r="Y18" s="12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</row>
    <row r="19" spans="2:113">
      <c r="B19" s="2"/>
      <c r="C19" s="1" t="s">
        <v>32</v>
      </c>
      <c r="D19" s="120" t="s">
        <v>33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</row>
    <row r="20" spans="2:113">
      <c r="D20" s="117" t="s">
        <v>34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5"/>
    </row>
    <row r="21" spans="2:113"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5"/>
    </row>
    <row r="22" spans="2:113" s="4" customFormat="1"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</row>
    <row r="23" spans="2:113">
      <c r="B23" s="2"/>
      <c r="C23" s="1" t="s">
        <v>35</v>
      </c>
      <c r="D23" s="120" t="s">
        <v>36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</row>
    <row r="24" spans="2:113" ht="15.75" customHeight="1">
      <c r="D24" s="115" t="s">
        <v>37</v>
      </c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</row>
    <row r="25" spans="2:113"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</row>
    <row r="26" spans="2:113"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</row>
    <row r="27" spans="2:113"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</row>
    <row r="28" spans="2:113"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</row>
    <row r="29" spans="2:113"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</row>
    <row r="30" spans="2:113"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</row>
    <row r="31" spans="2:113" s="4" customFormat="1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</row>
    <row r="32" spans="2:113">
      <c r="B32" s="58">
        <v>2</v>
      </c>
      <c r="C32" s="120" t="s">
        <v>38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</row>
    <row r="33" spans="1:35">
      <c r="C33" s="115" t="s">
        <v>39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I33" s="5"/>
    </row>
    <row r="34" spans="1:35">
      <c r="AH34" s="89"/>
      <c r="AI34" s="5"/>
    </row>
    <row r="35" spans="1:35">
      <c r="B35" s="58">
        <v>3</v>
      </c>
      <c r="C35" s="120" t="s">
        <v>40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</row>
    <row r="36" spans="1:35">
      <c r="C36" s="125" t="s">
        <v>41</v>
      </c>
      <c r="D36" s="125"/>
      <c r="E36" s="125"/>
      <c r="F36" s="125"/>
      <c r="G36" s="125"/>
      <c r="H36" s="125"/>
      <c r="I36" s="125"/>
      <c r="J36" s="121">
        <f>M37+M38</f>
        <v>55034</v>
      </c>
      <c r="K36" s="121"/>
      <c r="L36" s="121"/>
      <c r="M36" s="121"/>
      <c r="N36" s="121"/>
      <c r="O36" s="124" t="s">
        <v>42</v>
      </c>
      <c r="P36" s="124"/>
      <c r="Q36" s="124"/>
      <c r="R36" s="124"/>
      <c r="S36" s="124"/>
      <c r="T36" s="124"/>
      <c r="U36" s="124"/>
      <c r="V36" s="124"/>
      <c r="W36" s="126">
        <f>W37+W38</f>
        <v>48034</v>
      </c>
      <c r="X36" s="126"/>
      <c r="Y36" s="126"/>
      <c r="Z36" s="126"/>
      <c r="AA36" s="124" t="s">
        <v>43</v>
      </c>
      <c r="AB36" s="124"/>
      <c r="AC36" s="124"/>
      <c r="AD36" s="124"/>
      <c r="AE36" s="126">
        <f>AE37+AE38</f>
        <v>7000</v>
      </c>
      <c r="AF36" s="126"/>
      <c r="AG36" s="126"/>
      <c r="AH36" s="126"/>
    </row>
    <row r="37" spans="1:35">
      <c r="D37" s="127" t="s">
        <v>44</v>
      </c>
      <c r="E37" s="127"/>
      <c r="F37" s="127"/>
      <c r="G37" s="123" t="s">
        <v>45</v>
      </c>
      <c r="H37" s="123"/>
      <c r="I37" s="123"/>
      <c r="J37" s="123"/>
      <c r="K37" s="123"/>
      <c r="L37" s="123"/>
      <c r="M37" s="121">
        <v>15000</v>
      </c>
      <c r="N37" s="121"/>
      <c r="O37" s="121"/>
      <c r="P37" s="121"/>
      <c r="Q37" s="123" t="s">
        <v>46</v>
      </c>
      <c r="R37" s="123"/>
      <c r="S37" s="123"/>
      <c r="T37" s="123"/>
      <c r="U37" s="123"/>
      <c r="V37" s="123"/>
      <c r="W37" s="121">
        <v>14000</v>
      </c>
      <c r="X37" s="121"/>
      <c r="Y37" s="121"/>
      <c r="Z37" s="121"/>
      <c r="AA37" s="124" t="s">
        <v>43</v>
      </c>
      <c r="AB37" s="124"/>
      <c r="AC37" s="124"/>
      <c r="AD37" s="124"/>
      <c r="AE37" s="121">
        <f>M37-W37</f>
        <v>1000</v>
      </c>
      <c r="AF37" s="121"/>
      <c r="AG37" s="121"/>
      <c r="AH37" s="121"/>
      <c r="AI37" s="5"/>
    </row>
    <row r="38" spans="1:35">
      <c r="C38" s="88"/>
      <c r="D38" s="122" t="s">
        <v>47</v>
      </c>
      <c r="E38" s="122"/>
      <c r="F38" s="122"/>
      <c r="G38" s="123" t="s">
        <v>45</v>
      </c>
      <c r="H38" s="123"/>
      <c r="I38" s="123"/>
      <c r="J38" s="123"/>
      <c r="K38" s="123"/>
      <c r="L38" s="123"/>
      <c r="M38" s="121">
        <f>SUM('&lt;見本&gt;行程表及び旅費積算書(公共)'!$O$15)</f>
        <v>40034</v>
      </c>
      <c r="N38" s="121"/>
      <c r="O38" s="121"/>
      <c r="P38" s="121"/>
      <c r="Q38" s="123" t="s">
        <v>46</v>
      </c>
      <c r="R38" s="123"/>
      <c r="S38" s="123"/>
      <c r="T38" s="123"/>
      <c r="U38" s="123"/>
      <c r="V38" s="123"/>
      <c r="W38" s="121">
        <f>SUM('&lt;見本&gt;行程表及び旅費積算書(公共)'!$Z$15)</f>
        <v>34034</v>
      </c>
      <c r="X38" s="121"/>
      <c r="Y38" s="121"/>
      <c r="Z38" s="121"/>
      <c r="AA38" s="124" t="s">
        <v>43</v>
      </c>
      <c r="AB38" s="124"/>
      <c r="AC38" s="124"/>
      <c r="AD38" s="124"/>
      <c r="AE38" s="121">
        <f>M38-W38</f>
        <v>6000</v>
      </c>
      <c r="AF38" s="121"/>
      <c r="AG38" s="121"/>
      <c r="AH38" s="121"/>
    </row>
    <row r="39" spans="1:35">
      <c r="D39" s="115" t="s">
        <v>48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5"/>
    </row>
    <row r="40" spans="1:35">
      <c r="D40" s="115" t="s">
        <v>49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5"/>
    </row>
    <row r="41" spans="1:3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customHeight="1">
      <c r="A42" s="116" t="s">
        <v>50</v>
      </c>
      <c r="B42" s="116"/>
      <c r="C42" s="117" t="s">
        <v>51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</row>
    <row r="43" spans="1:35"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</row>
  </sheetData>
  <sheetProtection sheet="1" objects="1" scenarios="1" selectLockedCells="1" selectUnlockedCells="1"/>
  <mergeCells count="66">
    <mergeCell ref="C10:AI10"/>
    <mergeCell ref="A1:AI1"/>
    <mergeCell ref="A4:AI4"/>
    <mergeCell ref="U8:AI8"/>
    <mergeCell ref="U6:AI7"/>
    <mergeCell ref="A2:AI2"/>
    <mergeCell ref="R6:T7"/>
    <mergeCell ref="R8:T8"/>
    <mergeCell ref="D11:J11"/>
    <mergeCell ref="D12:J12"/>
    <mergeCell ref="L12:R12"/>
    <mergeCell ref="T12:V12"/>
    <mergeCell ref="X12:Z12"/>
    <mergeCell ref="L11:AI11"/>
    <mergeCell ref="L13:R13"/>
    <mergeCell ref="T13:V13"/>
    <mergeCell ref="X13:Z13"/>
    <mergeCell ref="D14:J14"/>
    <mergeCell ref="L14:O14"/>
    <mergeCell ref="P14:AI14"/>
    <mergeCell ref="L15:O15"/>
    <mergeCell ref="P15:AI15"/>
    <mergeCell ref="D16:J16"/>
    <mergeCell ref="L16:N16"/>
    <mergeCell ref="W16:Y16"/>
    <mergeCell ref="O16:V16"/>
    <mergeCell ref="Z16:AI16"/>
    <mergeCell ref="L18:N18"/>
    <mergeCell ref="W18:Y18"/>
    <mergeCell ref="O17:V17"/>
    <mergeCell ref="AE36:AH36"/>
    <mergeCell ref="D19:AI19"/>
    <mergeCell ref="D20:AH21"/>
    <mergeCell ref="D23:AI23"/>
    <mergeCell ref="D24:AI30"/>
    <mergeCell ref="C33:AG33"/>
    <mergeCell ref="Z17:AI17"/>
    <mergeCell ref="L17:N17"/>
    <mergeCell ref="W17:Y17"/>
    <mergeCell ref="AA37:AD37"/>
    <mergeCell ref="C36:I36"/>
    <mergeCell ref="J36:N36"/>
    <mergeCell ref="O36:V36"/>
    <mergeCell ref="W36:Z36"/>
    <mergeCell ref="AA36:AD36"/>
    <mergeCell ref="D37:F37"/>
    <mergeCell ref="G37:L37"/>
    <mergeCell ref="M37:P37"/>
    <mergeCell ref="Q37:V37"/>
    <mergeCell ref="W37:Z37"/>
    <mergeCell ref="D39:AH39"/>
    <mergeCell ref="D40:AH40"/>
    <mergeCell ref="A42:B42"/>
    <mergeCell ref="C42:AI43"/>
    <mergeCell ref="O18:V18"/>
    <mergeCell ref="Z18:AI18"/>
    <mergeCell ref="C35:AI35"/>
    <mergeCell ref="C32:AI32"/>
    <mergeCell ref="AE37:AH37"/>
    <mergeCell ref="D38:F38"/>
    <mergeCell ref="G38:L38"/>
    <mergeCell ref="M38:P38"/>
    <mergeCell ref="Q38:V38"/>
    <mergeCell ref="W38:Z38"/>
    <mergeCell ref="AA38:AD38"/>
    <mergeCell ref="AE38:AH38"/>
  </mergeCells>
  <phoneticPr fontId="5"/>
  <conditionalFormatting sqref="D24">
    <cfRule type="containsBlanks" dxfId="13" priority="2">
      <formula>LEN(TRIM(D24))=0</formula>
    </cfRule>
  </conditionalFormatting>
  <conditionalFormatting sqref="D24:AI30">
    <cfRule type="containsBlanks" dxfId="12" priority="1">
      <formula>LEN(TRIM(D24))=0</formula>
    </cfRule>
  </conditionalFormatting>
  <conditionalFormatting sqref="L12:R13 T12:V13">
    <cfRule type="containsBlanks" dxfId="11" priority="6">
      <formula>LEN(TRIM(L12))=0</formula>
    </cfRule>
  </conditionalFormatting>
  <conditionalFormatting sqref="U6 U8 L11 X12:Z13 P14:AI15 O16:O18 Z16:Z18 D20:AH21 M37:P37 W37:Z37">
    <cfRule type="containsBlanks" dxfId="10" priority="4">
      <formula>LEN(TRIM(D6))=0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'(参考)宿泊費等'!$B$3:$B$25</xm:f>
          </x14:formula1>
          <xm:sqref>O17:O18 O16:V16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16"/>
  <sheetViews>
    <sheetView showZeros="0" zoomScaleNormal="100" zoomScaleSheetLayoutView="85" workbookViewId="0">
      <selection sqref="A1:AD1"/>
    </sheetView>
  </sheetViews>
  <sheetFormatPr defaultColWidth="2.5703125" defaultRowHeight="37.5" customHeight="1"/>
  <cols>
    <col min="1" max="1" width="8.7109375" style="4" customWidth="1"/>
    <col min="2" max="2" width="5.42578125" style="4" bestFit="1" customWidth="1"/>
    <col min="3" max="3" width="4.28515625" style="12" bestFit="1" customWidth="1"/>
    <col min="4" max="4" width="5.42578125" style="4" bestFit="1" customWidth="1"/>
    <col min="5" max="7" width="10.570312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0" s="7" customFormat="1" ht="15" customHeight="1">
      <c r="A2" s="178" t="s">
        <v>1</v>
      </c>
      <c r="B2" s="178"/>
      <c r="C2" s="178"/>
      <c r="D2" s="178"/>
      <c r="E2" s="178"/>
      <c r="F2" s="178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79" t="s">
        <v>52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</row>
    <row r="4" spans="1:30" ht="15.75" customHeight="1">
      <c r="E4" s="8"/>
      <c r="F4" s="8"/>
      <c r="G4" s="8"/>
      <c r="H4" s="9"/>
      <c r="I4" s="181" t="s">
        <v>53</v>
      </c>
      <c r="J4" s="182"/>
      <c r="K4" s="182"/>
      <c r="L4" s="182"/>
      <c r="M4" s="182"/>
      <c r="N4" s="182"/>
      <c r="O4" s="182"/>
      <c r="P4" s="182"/>
      <c r="Q4" s="182"/>
      <c r="R4" s="182"/>
      <c r="S4" s="183"/>
      <c r="T4" s="184" t="s">
        <v>54</v>
      </c>
      <c r="U4" s="182"/>
      <c r="V4" s="182"/>
      <c r="W4" s="182"/>
      <c r="X4" s="182"/>
      <c r="Y4" s="182"/>
      <c r="Z4" s="182"/>
      <c r="AA4" s="182"/>
      <c r="AB4" s="182"/>
      <c r="AC4" s="182"/>
      <c r="AD4" s="183"/>
    </row>
    <row r="5" spans="1:30" ht="31.5" customHeight="1">
      <c r="A5" s="12" t="s">
        <v>55</v>
      </c>
      <c r="B5" s="154" t="str">
        <f>'&lt;見本&gt;報告書(公共)'!Z16</f>
        <v>山田　学</v>
      </c>
      <c r="C5" s="154"/>
      <c r="D5" s="154"/>
      <c r="E5" s="154"/>
      <c r="F5" s="10"/>
      <c r="G5" s="10"/>
      <c r="H5" s="11"/>
      <c r="I5" s="173" t="s">
        <v>56</v>
      </c>
      <c r="J5" s="150"/>
      <c r="K5" s="174"/>
      <c r="L5" s="175"/>
      <c r="M5" s="176"/>
      <c r="N5" s="171" t="s">
        <v>57</v>
      </c>
      <c r="O5" s="172"/>
      <c r="P5" s="99" t="s">
        <v>58</v>
      </c>
      <c r="Q5" s="147" t="s">
        <v>59</v>
      </c>
      <c r="R5" s="148"/>
      <c r="S5" s="100" t="s">
        <v>60</v>
      </c>
      <c r="T5" s="149" t="s">
        <v>56</v>
      </c>
      <c r="U5" s="150"/>
      <c r="V5" s="151">
        <f>K5</f>
        <v>0</v>
      </c>
      <c r="W5" s="152"/>
      <c r="X5" s="153"/>
      <c r="Y5" s="171" t="s">
        <v>57</v>
      </c>
      <c r="Z5" s="172"/>
      <c r="AA5" s="79" t="str">
        <f>P5</f>
        <v>なし</v>
      </c>
      <c r="AB5" s="147" t="s">
        <v>59</v>
      </c>
      <c r="AC5" s="148"/>
      <c r="AD5" s="78" t="str">
        <f>S5</f>
        <v>あり</v>
      </c>
    </row>
    <row r="6" spans="1:30" ht="31.5" customHeight="1" thickBot="1">
      <c r="A6" s="12" t="s">
        <v>61</v>
      </c>
      <c r="B6" s="158" t="str">
        <f>'&lt;見本&gt;報告書(公共)'!O16</f>
        <v>各種福祉士</v>
      </c>
      <c r="C6" s="158"/>
      <c r="D6" s="158"/>
      <c r="E6" s="158"/>
      <c r="I6" s="167" t="s">
        <v>62</v>
      </c>
      <c r="J6" s="160"/>
      <c r="K6" s="160"/>
      <c r="L6" s="141" t="s">
        <v>63</v>
      </c>
      <c r="M6" s="142"/>
      <c r="N6" s="159" t="s">
        <v>64</v>
      </c>
      <c r="O6" s="160"/>
      <c r="P6" s="168" t="s">
        <v>65</v>
      </c>
      <c r="Q6" s="168"/>
      <c r="R6" s="169" t="s">
        <v>66</v>
      </c>
      <c r="S6" s="170"/>
      <c r="T6" s="142" t="str">
        <f>I6</f>
        <v>鉄道賃</v>
      </c>
      <c r="U6" s="160"/>
      <c r="V6" s="160"/>
      <c r="W6" s="141" t="str">
        <f>L6</f>
        <v>航空賃</v>
      </c>
      <c r="X6" s="142"/>
      <c r="Y6" s="159" t="s">
        <v>64</v>
      </c>
      <c r="Z6" s="160"/>
      <c r="AA6" s="161" t="str">
        <f>P6</f>
        <v>宿泊費</v>
      </c>
      <c r="AB6" s="162"/>
      <c r="AC6" s="161" t="str">
        <f>R6</f>
        <v>宿泊手当</v>
      </c>
      <c r="AD6" s="163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79</v>
      </c>
      <c r="R7" s="24" t="s">
        <v>78</v>
      </c>
      <c r="S7" s="25" t="s">
        <v>80</v>
      </c>
      <c r="T7" s="23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7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44">
        <v>45942</v>
      </c>
      <c r="B9" s="45">
        <v>0.3756944444444445</v>
      </c>
      <c r="C9" s="46" t="s">
        <v>85</v>
      </c>
      <c r="D9" s="47">
        <v>0.38263888888888892</v>
      </c>
      <c r="E9" s="48" t="s">
        <v>86</v>
      </c>
      <c r="F9" s="48" t="s">
        <v>87</v>
      </c>
      <c r="G9" s="48" t="s">
        <v>88</v>
      </c>
      <c r="H9" s="103"/>
      <c r="I9" s="49">
        <v>7.5</v>
      </c>
      <c r="J9" s="50">
        <v>157</v>
      </c>
      <c r="K9" s="92"/>
      <c r="L9" s="92"/>
      <c r="M9" s="92"/>
      <c r="N9" s="93"/>
      <c r="O9" s="94"/>
      <c r="P9" s="80" t="str">
        <f>IF(H9="","",IF($K$5="",1,""))</f>
        <v/>
      </c>
      <c r="Q9" s="92"/>
      <c r="R9" s="80" t="str">
        <f>IF(H9="","",IF(AND($K$5="",$P$5="",$S$5=""),"",1))</f>
        <v/>
      </c>
      <c r="S9" s="112"/>
      <c r="T9" s="109">
        <f t="shared" ref="T9:AA12" si="0">I9</f>
        <v>7.5</v>
      </c>
      <c r="U9" s="80">
        <f t="shared" si="0"/>
        <v>157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OR(H9="北海道",H9="青森県",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44"/>
      <c r="B10" s="51">
        <v>0.39652777777777781</v>
      </c>
      <c r="C10" s="52" t="s">
        <v>85</v>
      </c>
      <c r="D10" s="53">
        <v>0.48125000000000001</v>
      </c>
      <c r="E10" s="54" t="s">
        <v>88</v>
      </c>
      <c r="F10" s="54" t="s">
        <v>89</v>
      </c>
      <c r="G10" s="54" t="s">
        <v>90</v>
      </c>
      <c r="H10" s="103" t="s">
        <v>91</v>
      </c>
      <c r="I10" s="55">
        <v>357.3</v>
      </c>
      <c r="J10" s="56">
        <v>6380</v>
      </c>
      <c r="K10" s="56">
        <v>4180</v>
      </c>
      <c r="L10" s="96"/>
      <c r="M10" s="96"/>
      <c r="N10" s="97"/>
      <c r="O10" s="96"/>
      <c r="P10" s="80">
        <f t="shared" ref="P10:P12" si="1">IF(H10="","",IF($K$5="",1,""))</f>
        <v>1</v>
      </c>
      <c r="Q10" s="96">
        <v>17000</v>
      </c>
      <c r="R10" s="80">
        <f t="shared" ref="R10:R12" si="2">IF(H10="","",IF(AND($K$5="",$P$5="",$S$5=""),"",1))</f>
        <v>1</v>
      </c>
      <c r="S10" s="113">
        <v>1600</v>
      </c>
      <c r="T10" s="110">
        <f t="shared" si="0"/>
        <v>357.3</v>
      </c>
      <c r="U10" s="85">
        <f t="shared" si="0"/>
        <v>6380</v>
      </c>
      <c r="V10" s="85">
        <f t="shared" si="0"/>
        <v>4180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>
        <f t="shared" si="0"/>
        <v>1</v>
      </c>
      <c r="AB10" s="80">
        <f>IF(OR(H10="北海道",H10="青森県",9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</f>
        <v>11000</v>
      </c>
      <c r="AC10" s="80">
        <f t="shared" ref="AC10:AC12" si="3">R10</f>
        <v>1</v>
      </c>
      <c r="AD10" s="81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>1600</v>
      </c>
    </row>
    <row r="11" spans="1:30" ht="22.5" customHeight="1">
      <c r="A11" s="44">
        <v>45943</v>
      </c>
      <c r="B11" s="51">
        <v>0.68680555555555556</v>
      </c>
      <c r="C11" s="52" t="s">
        <v>85</v>
      </c>
      <c r="D11" s="53">
        <v>0.76944444444444438</v>
      </c>
      <c r="E11" s="57" t="s">
        <v>90</v>
      </c>
      <c r="F11" s="57" t="s">
        <v>89</v>
      </c>
      <c r="G11" s="57" t="s">
        <v>88</v>
      </c>
      <c r="H11" s="103"/>
      <c r="I11" s="55">
        <v>357.3</v>
      </c>
      <c r="J11" s="56">
        <v>6380</v>
      </c>
      <c r="K11" s="56">
        <v>4180</v>
      </c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113"/>
      <c r="T11" s="110">
        <f t="shared" si="0"/>
        <v>357.3</v>
      </c>
      <c r="U11" s="85">
        <f t="shared" si="0"/>
        <v>6380</v>
      </c>
      <c r="V11" s="85">
        <f t="shared" si="0"/>
        <v>4180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/>
      <c r="AA11" s="85" t="str">
        <f t="shared" si="0"/>
        <v/>
      </c>
      <c r="AB11" s="80" t="str">
        <f>IF(OR(H11="北海道",H11="青森県",9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</f>
        <v/>
      </c>
      <c r="AC11" s="80" t="str">
        <f t="shared" si="3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 thickBot="1">
      <c r="A12" s="44"/>
      <c r="B12" s="51">
        <v>0.77500000000000002</v>
      </c>
      <c r="C12" s="52" t="s">
        <v>85</v>
      </c>
      <c r="D12" s="53">
        <v>0.78611111111111109</v>
      </c>
      <c r="E12" s="57" t="s">
        <v>88</v>
      </c>
      <c r="F12" s="57" t="s">
        <v>87</v>
      </c>
      <c r="G12" s="57" t="s">
        <v>86</v>
      </c>
      <c r="H12" s="103"/>
      <c r="I12" s="55">
        <v>7.5</v>
      </c>
      <c r="J12" s="56">
        <v>157</v>
      </c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113"/>
      <c r="T12" s="110">
        <f t="shared" si="0"/>
        <v>7.5</v>
      </c>
      <c r="U12" s="85">
        <f t="shared" si="0"/>
        <v>157</v>
      </c>
      <c r="V12" s="85">
        <f t="shared" si="0"/>
        <v>0</v>
      </c>
      <c r="W12" s="80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OR(H12="北海道",H12="青森県",9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</f>
        <v/>
      </c>
      <c r="AC12" s="80" t="str">
        <f t="shared" si="3"/>
        <v/>
      </c>
      <c r="AD12" s="81" t="str">
        <f>IF(AC12="","",IF(AND($AA$5="なし",$AD$5="なし"),VLOOKUP($B$6,'(参考)宿泊費等'!$B:$BE,5,FALSE))+IF(AND($AA$5="なし",$AD$5="あり"),VLOOKUP($B$6,'(参考)宿泊費等'!$B:$BE,6,FALSE))+IF(AND($AA$5="あり",$AD$5="なし"),VLOOKUP($B$6,'(参考)宿泊費等'!$B:$BE,7,FALSE))+IF(AND($AA$5="あり",$AD$5="あり"),0))</f>
        <v/>
      </c>
    </row>
    <row r="13" spans="1:30" ht="37.5" customHeight="1" thickBot="1">
      <c r="A13" s="164" t="s">
        <v>92</v>
      </c>
      <c r="B13" s="165"/>
      <c r="C13" s="165"/>
      <c r="D13" s="165"/>
      <c r="E13" s="165"/>
      <c r="F13" s="165"/>
      <c r="G13" s="165"/>
      <c r="H13" s="165"/>
      <c r="I13" s="70">
        <f>SUM(I9:I12)</f>
        <v>729.6</v>
      </c>
      <c r="J13" s="71">
        <f>SUM(J9:J12)</f>
        <v>13074</v>
      </c>
      <c r="K13" s="71">
        <f t="shared" ref="K13:AD13" si="4">SUM(K9:K12)</f>
        <v>8360</v>
      </c>
      <c r="L13" s="71">
        <f t="shared" si="4"/>
        <v>0</v>
      </c>
      <c r="M13" s="71">
        <f t="shared" si="4"/>
        <v>0</v>
      </c>
      <c r="N13" s="71">
        <f t="shared" si="4"/>
        <v>0</v>
      </c>
      <c r="O13" s="71">
        <f t="shared" si="4"/>
        <v>0</v>
      </c>
      <c r="P13" s="71"/>
      <c r="Q13" s="71">
        <f t="shared" si="4"/>
        <v>17000</v>
      </c>
      <c r="R13" s="71"/>
      <c r="S13" s="114">
        <f t="shared" si="4"/>
        <v>1600</v>
      </c>
      <c r="T13" s="111">
        <f t="shared" si="4"/>
        <v>729.6</v>
      </c>
      <c r="U13" s="71">
        <f t="shared" si="4"/>
        <v>13074</v>
      </c>
      <c r="V13" s="71">
        <f t="shared" si="4"/>
        <v>8360</v>
      </c>
      <c r="W13" s="71">
        <f t="shared" si="4"/>
        <v>0</v>
      </c>
      <c r="X13" s="71">
        <f t="shared" si="4"/>
        <v>0</v>
      </c>
      <c r="Y13" s="71">
        <f t="shared" si="4"/>
        <v>0</v>
      </c>
      <c r="Z13" s="71">
        <f t="shared" si="4"/>
        <v>0</v>
      </c>
      <c r="AA13" s="71"/>
      <c r="AB13" s="71">
        <f t="shared" si="4"/>
        <v>11000</v>
      </c>
      <c r="AC13" s="71"/>
      <c r="AD13" s="71">
        <f t="shared" si="4"/>
        <v>1600</v>
      </c>
    </row>
    <row r="14" spans="1:30" ht="19.5" customHeight="1" thickBot="1">
      <c r="C14" s="4"/>
      <c r="H14" s="4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37.5" customHeight="1" thickBot="1">
      <c r="H15" s="42"/>
      <c r="I15" s="166" t="s">
        <v>45</v>
      </c>
      <c r="J15" s="146"/>
      <c r="K15" s="146"/>
      <c r="L15" s="146"/>
      <c r="M15" s="146"/>
      <c r="N15" s="146"/>
      <c r="O15" s="155">
        <f>SUM(J13,K13,M13,O13,Q13,S13,K5)</f>
        <v>40034</v>
      </c>
      <c r="P15" s="156"/>
      <c r="Q15" s="156"/>
      <c r="R15" s="156"/>
      <c r="S15" s="157"/>
      <c r="T15" s="145" t="s">
        <v>93</v>
      </c>
      <c r="U15" s="146"/>
      <c r="V15" s="146"/>
      <c r="W15" s="146"/>
      <c r="X15" s="146"/>
      <c r="Y15" s="146"/>
      <c r="Z15" s="155">
        <f>SUM(U13,V13,X13,Z13,AB13,AD13,V5)</f>
        <v>34034</v>
      </c>
      <c r="AA15" s="156"/>
      <c r="AB15" s="156"/>
      <c r="AC15" s="156"/>
      <c r="AD15" s="157"/>
    </row>
    <row r="16" spans="1:30" ht="37.5" customHeight="1" thickBot="1">
      <c r="A16" s="143" t="s">
        <v>94</v>
      </c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43"/>
      <c r="P16" s="43"/>
      <c r="Q16" s="43"/>
      <c r="R16" s="43"/>
      <c r="S16" s="43"/>
      <c r="T16" s="145" t="s">
        <v>95</v>
      </c>
      <c r="U16" s="146"/>
      <c r="V16" s="146"/>
      <c r="W16" s="146"/>
      <c r="X16" s="146"/>
      <c r="Y16" s="146"/>
      <c r="Z16" s="155">
        <f>O15-Z15</f>
        <v>6000</v>
      </c>
      <c r="AA16" s="156"/>
      <c r="AB16" s="156"/>
      <c r="AC16" s="156"/>
      <c r="AD16" s="157"/>
    </row>
  </sheetData>
  <sheetProtection sheet="1" selectLockedCells="1" selectUnlockedCells="1"/>
  <protectedRanges>
    <protectedRange sqref="K5 P5 S5 A9:B11 D9:O11 Q9:Q11 S9:S11" name="範囲1"/>
    <protectedRange sqref="A12:B12 D12:O12 Q12 S12" name="範囲1_1"/>
  </protectedRanges>
  <mergeCells count="33">
    <mergeCell ref="A1:AD1"/>
    <mergeCell ref="A2:F2"/>
    <mergeCell ref="A3:AD3"/>
    <mergeCell ref="I4:S4"/>
    <mergeCell ref="T4:AD4"/>
    <mergeCell ref="AB5:AC5"/>
    <mergeCell ref="Y5:Z5"/>
    <mergeCell ref="I5:J5"/>
    <mergeCell ref="K5:M5"/>
    <mergeCell ref="N5:O5"/>
    <mergeCell ref="Z16:AD16"/>
    <mergeCell ref="B6:E6"/>
    <mergeCell ref="Y6:Z6"/>
    <mergeCell ref="AA6:AB6"/>
    <mergeCell ref="AC6:AD6"/>
    <mergeCell ref="A13:H13"/>
    <mergeCell ref="I15:N15"/>
    <mergeCell ref="O15:S15"/>
    <mergeCell ref="T15:Y15"/>
    <mergeCell ref="Z15:AD15"/>
    <mergeCell ref="T6:V6"/>
    <mergeCell ref="W6:X6"/>
    <mergeCell ref="I6:K6"/>
    <mergeCell ref="N6:O6"/>
    <mergeCell ref="P6:Q6"/>
    <mergeCell ref="R6:S6"/>
    <mergeCell ref="L6:M6"/>
    <mergeCell ref="A16:N16"/>
    <mergeCell ref="T16:Y16"/>
    <mergeCell ref="Q5:R5"/>
    <mergeCell ref="T5:U5"/>
    <mergeCell ref="V5:X5"/>
    <mergeCell ref="B5:E5"/>
  </mergeCells>
  <phoneticPr fontId="5"/>
  <conditionalFormatting sqref="A9:O12">
    <cfRule type="containsBlanks" dxfId="9" priority="1">
      <formula>LEN(TRIM(A9))=0</formula>
    </cfRule>
  </conditionalFormatting>
  <conditionalFormatting sqref="K5:M5 P5 S5">
    <cfRule type="containsBlanks" dxfId="8" priority="7">
      <formula>LEN(TRIM(K5))=0</formula>
    </cfRule>
  </conditionalFormatting>
  <conditionalFormatting sqref="Q9:Q12">
    <cfRule type="containsBlanks" dxfId="7" priority="5">
      <formula>LEN(TRIM(Q9))=0</formula>
    </cfRule>
  </conditionalFormatting>
  <conditionalFormatting sqref="S9:S12">
    <cfRule type="containsBlanks" dxfId="6" priority="4">
      <formula>LEN(TRIM(S9))=0</formula>
    </cfRule>
  </conditionalFormatting>
  <dataValidations count="1">
    <dataValidation type="list" allowBlank="1" showInputMessage="1" showErrorMessage="1" sqref="S5 P5" xr:uid="{0CE371C7-575F-49A8-A88C-DFDDC349C829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CDC08C-98A2-4848-9CE7-962505D93670}">
          <x14:formula1>
            <xm:f>'(参考)宿泊費等'!$H$2:$BB$2</xm:f>
          </x14:formula1>
          <xm:sqref>H9:H12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I43"/>
  <sheetViews>
    <sheetView showZeros="0" view="pageBreakPreview" zoomScaleNormal="100" zoomScaleSheetLayoutView="100" workbookViewId="0">
      <selection sqref="A1:AI1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6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1:36">
      <c r="B3" s="2"/>
    </row>
    <row r="4" spans="1:36">
      <c r="A4" s="137" t="s">
        <v>96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</row>
    <row r="5" spans="1:3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6">
      <c r="B6" s="2"/>
      <c r="R6" s="140" t="s">
        <v>97</v>
      </c>
      <c r="S6" s="140"/>
      <c r="T6" s="140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</row>
    <row r="7" spans="1:36">
      <c r="B7" s="2"/>
      <c r="R7" s="140"/>
      <c r="S7" s="140"/>
      <c r="T7" s="140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</row>
    <row r="8" spans="1:36">
      <c r="B8" s="2"/>
      <c r="R8" s="140" t="s">
        <v>5</v>
      </c>
      <c r="S8" s="140"/>
      <c r="T8" s="140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</row>
    <row r="9" spans="1:36">
      <c r="B9" s="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6">
      <c r="B10" s="58" t="s">
        <v>98</v>
      </c>
      <c r="C10" s="120" t="s">
        <v>7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6">
      <c r="C11" s="6" t="s">
        <v>8</v>
      </c>
      <c r="D11" s="135" t="s">
        <v>9</v>
      </c>
      <c r="E11" s="135"/>
      <c r="F11" s="135"/>
      <c r="G11" s="135"/>
      <c r="H11" s="135"/>
      <c r="I11" s="135"/>
      <c r="J11" s="135"/>
      <c r="K11" s="6" t="s">
        <v>10</v>
      </c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</row>
    <row r="12" spans="1:36">
      <c r="C12" s="1" t="s">
        <v>12</v>
      </c>
      <c r="D12" s="120" t="s">
        <v>13</v>
      </c>
      <c r="E12" s="120"/>
      <c r="F12" s="120"/>
      <c r="G12" s="120"/>
      <c r="H12" s="120"/>
      <c r="I12" s="120"/>
      <c r="J12" s="120"/>
      <c r="K12" s="1" t="s">
        <v>10</v>
      </c>
      <c r="L12" s="189"/>
      <c r="M12" s="189"/>
      <c r="N12" s="189"/>
      <c r="O12" s="189"/>
      <c r="P12" s="189"/>
      <c r="Q12" s="189"/>
      <c r="R12" s="189"/>
      <c r="T12" s="195"/>
      <c r="U12" s="195"/>
      <c r="V12" s="195"/>
      <c r="W12" s="1" t="s">
        <v>14</v>
      </c>
      <c r="X12" s="195"/>
      <c r="Y12" s="195"/>
      <c r="Z12" s="195"/>
    </row>
    <row r="13" spans="1:36">
      <c r="B13" s="2" t="s">
        <v>15</v>
      </c>
      <c r="D13" s="87"/>
      <c r="E13" s="87"/>
      <c r="F13" s="87"/>
      <c r="G13" s="87"/>
      <c r="H13" s="87"/>
      <c r="I13" s="87"/>
      <c r="J13" s="87"/>
      <c r="L13" s="189"/>
      <c r="M13" s="189"/>
      <c r="N13" s="189"/>
      <c r="O13" s="189"/>
      <c r="P13" s="189"/>
      <c r="Q13" s="189"/>
      <c r="R13" s="189"/>
      <c r="T13" s="195"/>
      <c r="U13" s="195"/>
      <c r="V13" s="195"/>
      <c r="W13" s="1" t="s">
        <v>14</v>
      </c>
      <c r="X13" s="195"/>
      <c r="Y13" s="195"/>
      <c r="Z13" s="195"/>
    </row>
    <row r="14" spans="1:36">
      <c r="B14" s="2"/>
      <c r="C14" s="1" t="s">
        <v>16</v>
      </c>
      <c r="D14" s="120" t="s">
        <v>17</v>
      </c>
      <c r="E14" s="120"/>
      <c r="F14" s="120"/>
      <c r="G14" s="120"/>
      <c r="H14" s="120"/>
      <c r="I14" s="120"/>
      <c r="J14" s="120"/>
      <c r="K14" s="1" t="s">
        <v>10</v>
      </c>
      <c r="L14" s="129" t="s">
        <v>18</v>
      </c>
      <c r="M14" s="129"/>
      <c r="N14" s="129"/>
      <c r="O14" s="129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"/>
    </row>
    <row r="15" spans="1:36">
      <c r="B15" s="2"/>
      <c r="D15" s="87"/>
      <c r="E15" s="87"/>
      <c r="F15" s="87"/>
      <c r="G15" s="87"/>
      <c r="H15" s="87"/>
      <c r="I15" s="87"/>
      <c r="J15" s="87"/>
      <c r="L15" s="129" t="s">
        <v>20</v>
      </c>
      <c r="M15" s="129"/>
      <c r="N15" s="129"/>
      <c r="O15" s="129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"/>
    </row>
    <row r="16" spans="1:36">
      <c r="B16" s="2"/>
      <c r="C16" s="1" t="s">
        <v>22</v>
      </c>
      <c r="D16" s="120" t="s">
        <v>23</v>
      </c>
      <c r="E16" s="120"/>
      <c r="F16" s="120"/>
      <c r="G16" s="120"/>
      <c r="H16" s="120"/>
      <c r="I16" s="120"/>
      <c r="J16" s="120"/>
      <c r="K16" s="1" t="s">
        <v>10</v>
      </c>
      <c r="L16" s="130" t="s">
        <v>24</v>
      </c>
      <c r="M16" s="130"/>
      <c r="N16" s="130"/>
      <c r="O16" s="190"/>
      <c r="P16" s="190"/>
      <c r="Q16" s="190"/>
      <c r="R16" s="190"/>
      <c r="S16" s="190"/>
      <c r="T16" s="190"/>
      <c r="U16" s="190"/>
      <c r="V16" s="190"/>
      <c r="W16" s="130" t="s">
        <v>99</v>
      </c>
      <c r="X16" s="130"/>
      <c r="Y16" s="130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</row>
    <row r="17" spans="2:113">
      <c r="B17" s="2"/>
      <c r="L17" s="130" t="s">
        <v>28</v>
      </c>
      <c r="M17" s="130"/>
      <c r="N17" s="130"/>
      <c r="O17" s="190"/>
      <c r="P17" s="190"/>
      <c r="Q17" s="190"/>
      <c r="R17" s="190"/>
      <c r="S17" s="190"/>
      <c r="T17" s="190"/>
      <c r="U17" s="190"/>
      <c r="V17" s="190"/>
      <c r="W17" s="130" t="s">
        <v>100</v>
      </c>
      <c r="X17" s="130"/>
      <c r="Y17" s="130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2:113">
      <c r="B18" s="2"/>
      <c r="L18" s="130" t="s">
        <v>30</v>
      </c>
      <c r="M18" s="130"/>
      <c r="N18" s="130"/>
      <c r="O18" s="190"/>
      <c r="P18" s="190"/>
      <c r="Q18" s="190"/>
      <c r="R18" s="190"/>
      <c r="S18" s="190"/>
      <c r="T18" s="190"/>
      <c r="U18" s="190"/>
      <c r="V18" s="190"/>
      <c r="W18" s="130" t="s">
        <v>101</v>
      </c>
      <c r="X18" s="130"/>
      <c r="Y18" s="130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</row>
    <row r="19" spans="2:113">
      <c r="B19" s="2"/>
      <c r="C19" s="1" t="s">
        <v>32</v>
      </c>
      <c r="D19" s="120" t="s">
        <v>33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</row>
    <row r="20" spans="2:113">
      <c r="D20" s="192" t="s">
        <v>102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5"/>
    </row>
    <row r="21" spans="2:113"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5"/>
    </row>
    <row r="22" spans="2:113" s="4" customFormat="1"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</row>
    <row r="23" spans="2:113">
      <c r="B23" s="2"/>
      <c r="C23" s="1" t="s">
        <v>35</v>
      </c>
      <c r="D23" s="120" t="s">
        <v>36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</row>
    <row r="24" spans="2:113"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</row>
    <row r="25" spans="2:113"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</row>
    <row r="26" spans="2:113"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</row>
    <row r="27" spans="2:113"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</row>
    <row r="28" spans="2:113"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</row>
    <row r="29" spans="2:113"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</row>
    <row r="30" spans="2:113"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</row>
    <row r="31" spans="2:113" s="4" customFormat="1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</row>
    <row r="32" spans="2:113">
      <c r="B32" s="58" t="s">
        <v>103</v>
      </c>
      <c r="C32" s="120" t="s">
        <v>38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</row>
    <row r="33" spans="1:35">
      <c r="C33" s="115" t="s">
        <v>39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</row>
    <row r="34" spans="1:35">
      <c r="AH34" s="89"/>
      <c r="AI34" s="5"/>
    </row>
    <row r="35" spans="1:35">
      <c r="B35" s="58" t="s">
        <v>104</v>
      </c>
      <c r="C35" s="120" t="s">
        <v>40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</row>
    <row r="36" spans="1:35">
      <c r="C36" s="125" t="s">
        <v>41</v>
      </c>
      <c r="D36" s="125"/>
      <c r="E36" s="125"/>
      <c r="F36" s="125"/>
      <c r="G36" s="125"/>
      <c r="H36" s="125"/>
      <c r="I36" s="125"/>
      <c r="J36" s="185">
        <f>M37+M38</f>
        <v>0</v>
      </c>
      <c r="K36" s="185"/>
      <c r="L36" s="185"/>
      <c r="M36" s="185"/>
      <c r="N36" s="185"/>
      <c r="O36" s="124" t="s">
        <v>42</v>
      </c>
      <c r="P36" s="124"/>
      <c r="Q36" s="124"/>
      <c r="R36" s="124"/>
      <c r="S36" s="124"/>
      <c r="T36" s="124"/>
      <c r="U36" s="124"/>
      <c r="V36" s="124"/>
      <c r="W36" s="188">
        <f>W37+W38</f>
        <v>0</v>
      </c>
      <c r="X36" s="188"/>
      <c r="Y36" s="188"/>
      <c r="Z36" s="188"/>
      <c r="AA36" s="124" t="s">
        <v>43</v>
      </c>
      <c r="AB36" s="124"/>
      <c r="AC36" s="124"/>
      <c r="AD36" s="124"/>
      <c r="AE36" s="188">
        <f>AE37+AE38</f>
        <v>0</v>
      </c>
      <c r="AF36" s="188"/>
      <c r="AG36" s="188"/>
      <c r="AH36" s="188"/>
    </row>
    <row r="37" spans="1:35">
      <c r="D37" s="127" t="s">
        <v>44</v>
      </c>
      <c r="E37" s="127"/>
      <c r="F37" s="127"/>
      <c r="G37" s="123" t="s">
        <v>45</v>
      </c>
      <c r="H37" s="123"/>
      <c r="I37" s="123"/>
      <c r="J37" s="123"/>
      <c r="K37" s="123"/>
      <c r="L37" s="123"/>
      <c r="M37" s="186"/>
      <c r="N37" s="186"/>
      <c r="O37" s="186"/>
      <c r="P37" s="186"/>
      <c r="Q37" s="123" t="s">
        <v>46</v>
      </c>
      <c r="R37" s="123"/>
      <c r="S37" s="123"/>
      <c r="T37" s="123"/>
      <c r="U37" s="123"/>
      <c r="V37" s="123"/>
      <c r="W37" s="186"/>
      <c r="X37" s="186"/>
      <c r="Y37" s="186"/>
      <c r="Z37" s="186"/>
      <c r="AA37" s="124" t="s">
        <v>43</v>
      </c>
      <c r="AB37" s="124"/>
      <c r="AC37" s="124"/>
      <c r="AD37" s="124"/>
      <c r="AE37" s="185">
        <f>M37-W37</f>
        <v>0</v>
      </c>
      <c r="AF37" s="185"/>
      <c r="AG37" s="185"/>
      <c r="AH37" s="185"/>
      <c r="AI37" s="5"/>
    </row>
    <row r="38" spans="1:35">
      <c r="C38" s="88"/>
      <c r="D38" s="122" t="s">
        <v>47</v>
      </c>
      <c r="E38" s="122"/>
      <c r="F38" s="122"/>
      <c r="G38" s="123" t="s">
        <v>45</v>
      </c>
      <c r="H38" s="123"/>
      <c r="I38" s="123"/>
      <c r="J38" s="123"/>
      <c r="K38" s="123"/>
      <c r="L38" s="123"/>
      <c r="M38" s="185">
        <f>SUM('A(公共)'!O36,'B(公共) '!O36,'C(公共) '!O36)</f>
        <v>0</v>
      </c>
      <c r="N38" s="185"/>
      <c r="O38" s="185"/>
      <c r="P38" s="185"/>
      <c r="Q38" s="123" t="s">
        <v>46</v>
      </c>
      <c r="R38" s="123"/>
      <c r="S38" s="123"/>
      <c r="T38" s="123"/>
      <c r="U38" s="123"/>
      <c r="V38" s="123"/>
      <c r="W38" s="185">
        <f>SUM('A(公共)'!Z36,'B(公共) '!Z36,'C(公共) '!Z36)</f>
        <v>0</v>
      </c>
      <c r="X38" s="185"/>
      <c r="Y38" s="185"/>
      <c r="Z38" s="185"/>
      <c r="AA38" s="124" t="s">
        <v>43</v>
      </c>
      <c r="AB38" s="124"/>
      <c r="AC38" s="124"/>
      <c r="AD38" s="124"/>
      <c r="AE38" s="185">
        <f>M38-W38</f>
        <v>0</v>
      </c>
      <c r="AF38" s="185"/>
      <c r="AG38" s="185"/>
      <c r="AH38" s="185"/>
    </row>
    <row r="39" spans="1:35">
      <c r="D39" s="115" t="s">
        <v>48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5"/>
    </row>
    <row r="40" spans="1:35">
      <c r="D40" s="115" t="s">
        <v>49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5"/>
    </row>
    <row r="41" spans="1:3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customHeight="1">
      <c r="A42" s="123" t="s">
        <v>50</v>
      </c>
      <c r="B42" s="123"/>
      <c r="C42" s="117" t="s">
        <v>51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</row>
    <row r="43" spans="1:35">
      <c r="A43" s="123"/>
      <c r="B43" s="123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</row>
  </sheetData>
  <sheetProtection sheet="1" objects="1" scenarios="1" selectLockedCells="1"/>
  <mergeCells count="66">
    <mergeCell ref="Z16:AI16"/>
    <mergeCell ref="P14:AI14"/>
    <mergeCell ref="P15:AI15"/>
    <mergeCell ref="A1:AI1"/>
    <mergeCell ref="A4:AI4"/>
    <mergeCell ref="U8:AI8"/>
    <mergeCell ref="U6:AI7"/>
    <mergeCell ref="A2:AI2"/>
    <mergeCell ref="R6:T7"/>
    <mergeCell ref="R8:T8"/>
    <mergeCell ref="L17:N17"/>
    <mergeCell ref="W17:Y17"/>
    <mergeCell ref="O18:V18"/>
    <mergeCell ref="O17:V17"/>
    <mergeCell ref="Z18:AI18"/>
    <mergeCell ref="Z17:AI17"/>
    <mergeCell ref="L18:N18"/>
    <mergeCell ref="W18:Y18"/>
    <mergeCell ref="C36:I36"/>
    <mergeCell ref="Q37:V37"/>
    <mergeCell ref="O36:V36"/>
    <mergeCell ref="AE36:AH36"/>
    <mergeCell ref="D20:AH21"/>
    <mergeCell ref="AA37:AD37"/>
    <mergeCell ref="AA36:AD36"/>
    <mergeCell ref="D37:F37"/>
    <mergeCell ref="G37:L37"/>
    <mergeCell ref="D39:AH39"/>
    <mergeCell ref="D40:AH40"/>
    <mergeCell ref="C42:AI43"/>
    <mergeCell ref="D38:F38"/>
    <mergeCell ref="G38:L38"/>
    <mergeCell ref="W38:Z38"/>
    <mergeCell ref="AA38:AD38"/>
    <mergeCell ref="D11:J11"/>
    <mergeCell ref="D16:J16"/>
    <mergeCell ref="D14:J14"/>
    <mergeCell ref="D12:J12"/>
    <mergeCell ref="L14:O14"/>
    <mergeCell ref="L15:O15"/>
    <mergeCell ref="L12:R12"/>
    <mergeCell ref="L13:R13"/>
    <mergeCell ref="O16:V16"/>
    <mergeCell ref="L11:AI11"/>
    <mergeCell ref="L16:N16"/>
    <mergeCell ref="W16:Y16"/>
    <mergeCell ref="T12:V12"/>
    <mergeCell ref="T13:V13"/>
    <mergeCell ref="X13:Z13"/>
    <mergeCell ref="X12:Z12"/>
    <mergeCell ref="A42:B43"/>
    <mergeCell ref="C10:AI10"/>
    <mergeCell ref="C32:AI32"/>
    <mergeCell ref="C33:AI33"/>
    <mergeCell ref="C35:AI35"/>
    <mergeCell ref="Q38:V38"/>
    <mergeCell ref="J36:N36"/>
    <mergeCell ref="M37:P37"/>
    <mergeCell ref="M38:P38"/>
    <mergeCell ref="D19:AI19"/>
    <mergeCell ref="D23:AI23"/>
    <mergeCell ref="D24:AI30"/>
    <mergeCell ref="AE38:AH38"/>
    <mergeCell ref="AE37:AH37"/>
    <mergeCell ref="W36:Z36"/>
    <mergeCell ref="W37:Z37"/>
  </mergeCells>
  <phoneticPr fontId="5"/>
  <conditionalFormatting sqref="L12:R13 T12:V13 D24">
    <cfRule type="containsBlanks" dxfId="5" priority="4">
      <formula>LEN(TRIM(D12))=0</formula>
    </cfRule>
  </conditionalFormatting>
  <conditionalFormatting sqref="L11:AJ11">
    <cfRule type="containsBlanks" dxfId="4" priority="1">
      <formula>LEN(TRIM(L11))=0</formula>
    </cfRule>
  </conditionalFormatting>
  <conditionalFormatting sqref="U6 U8 X12:Z13 P14:AI15 O16:V18 Z16:AI18 D20:AH21 D24:AI30 M37:P37 W37:Z37">
    <cfRule type="containsBlanks" dxfId="3" priority="2">
      <formula>LEN(TRIM(D6))=0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'(参考)宿泊費等'!$B$3:$B$25</xm:f>
          </x14:formula1>
          <xm:sqref>O17:O18 O16:V16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37"/>
  <sheetViews>
    <sheetView showZeros="0" view="pageBreakPreview" zoomScale="85" zoomScaleNormal="85" zoomScaleSheetLayoutView="85" workbookViewId="0">
      <selection sqref="A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0" s="7" customFormat="1" ht="15" customHeight="1">
      <c r="A2" s="178" t="s">
        <v>1</v>
      </c>
      <c r="B2" s="178"/>
      <c r="C2" s="178"/>
      <c r="D2" s="178"/>
      <c r="E2" s="178"/>
      <c r="F2" s="178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79" t="s">
        <v>105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</row>
    <row r="4" spans="1:30" ht="15.75">
      <c r="E4" s="8"/>
      <c r="F4" s="8"/>
      <c r="G4" s="8"/>
      <c r="H4" s="9"/>
      <c r="I4" s="181" t="s">
        <v>53</v>
      </c>
      <c r="J4" s="182"/>
      <c r="K4" s="182"/>
      <c r="L4" s="182"/>
      <c r="M4" s="182"/>
      <c r="N4" s="182"/>
      <c r="O4" s="182"/>
      <c r="P4" s="182"/>
      <c r="Q4" s="182"/>
      <c r="R4" s="182"/>
      <c r="S4" s="183"/>
      <c r="T4" s="181" t="s">
        <v>54</v>
      </c>
      <c r="U4" s="182"/>
      <c r="V4" s="182"/>
      <c r="W4" s="182"/>
      <c r="X4" s="182"/>
      <c r="Y4" s="182"/>
      <c r="Z4" s="182"/>
      <c r="AA4" s="182"/>
      <c r="AB4" s="182"/>
      <c r="AC4" s="182"/>
      <c r="AD4" s="183"/>
    </row>
    <row r="5" spans="1:30" ht="32.25" customHeight="1">
      <c r="A5" s="12" t="s">
        <v>55</v>
      </c>
      <c r="B5" s="154">
        <f>報告書!Z16</f>
        <v>0</v>
      </c>
      <c r="C5" s="154"/>
      <c r="D5" s="154"/>
      <c r="E5" s="154"/>
      <c r="F5" s="10"/>
      <c r="G5" s="10"/>
      <c r="H5" s="11"/>
      <c r="I5" s="173" t="s">
        <v>56</v>
      </c>
      <c r="J5" s="150"/>
      <c r="K5" s="174"/>
      <c r="L5" s="175"/>
      <c r="M5" s="176"/>
      <c r="N5" s="171" t="s">
        <v>57</v>
      </c>
      <c r="O5" s="172"/>
      <c r="P5" s="99"/>
      <c r="Q5" s="147" t="s">
        <v>59</v>
      </c>
      <c r="R5" s="148"/>
      <c r="S5" s="100"/>
      <c r="T5" s="173" t="s">
        <v>56</v>
      </c>
      <c r="U5" s="150"/>
      <c r="V5" s="151">
        <f>K5</f>
        <v>0</v>
      </c>
      <c r="W5" s="152"/>
      <c r="X5" s="153"/>
      <c r="Y5" s="171" t="s">
        <v>57</v>
      </c>
      <c r="Z5" s="172"/>
      <c r="AA5" s="79">
        <f>P5</f>
        <v>0</v>
      </c>
      <c r="AB5" s="147" t="s">
        <v>59</v>
      </c>
      <c r="AC5" s="148"/>
      <c r="AD5" s="78">
        <f>S5</f>
        <v>0</v>
      </c>
    </row>
    <row r="6" spans="1:30" ht="31.5" customHeight="1" thickBot="1">
      <c r="A6" s="12" t="s">
        <v>61</v>
      </c>
      <c r="B6" s="158">
        <f>報告書!O16</f>
        <v>0</v>
      </c>
      <c r="C6" s="158"/>
      <c r="D6" s="158"/>
      <c r="E6" s="158"/>
      <c r="I6" s="167" t="s">
        <v>62</v>
      </c>
      <c r="J6" s="160"/>
      <c r="K6" s="160"/>
      <c r="L6" s="141" t="s">
        <v>63</v>
      </c>
      <c r="M6" s="142"/>
      <c r="N6" s="159" t="s">
        <v>64</v>
      </c>
      <c r="O6" s="160"/>
      <c r="P6" s="168" t="s">
        <v>65</v>
      </c>
      <c r="Q6" s="168"/>
      <c r="R6" s="169" t="s">
        <v>66</v>
      </c>
      <c r="S6" s="170"/>
      <c r="T6" s="167" t="str">
        <f>I6</f>
        <v>鉄道賃</v>
      </c>
      <c r="U6" s="160"/>
      <c r="V6" s="160"/>
      <c r="W6" s="141" t="str">
        <f>L6</f>
        <v>航空賃</v>
      </c>
      <c r="X6" s="142"/>
      <c r="Y6" s="159" t="s">
        <v>64</v>
      </c>
      <c r="Z6" s="160"/>
      <c r="AA6" s="161" t="str">
        <f>P6</f>
        <v>宿泊費</v>
      </c>
      <c r="AB6" s="162"/>
      <c r="AC6" s="161" t="str">
        <f>R6</f>
        <v>宿泊手当</v>
      </c>
      <c r="AD6" s="163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106</v>
      </c>
      <c r="R7" s="24" t="s">
        <v>78</v>
      </c>
      <c r="S7" s="25" t="s">
        <v>80</v>
      </c>
      <c r="T7" s="20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4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105"/>
      <c r="B9" s="106"/>
      <c r="C9" s="46" t="s">
        <v>69</v>
      </c>
      <c r="D9" s="101"/>
      <c r="E9" s="102"/>
      <c r="F9" s="102"/>
      <c r="G9" s="102"/>
      <c r="H9" s="103"/>
      <c r="I9" s="91"/>
      <c r="J9" s="92"/>
      <c r="K9" s="92"/>
      <c r="L9" s="92"/>
      <c r="M9" s="92"/>
      <c r="N9" s="93"/>
      <c r="O9" s="94"/>
      <c r="P9" s="80" t="str">
        <f>IF(H9="","",1)</f>
        <v/>
      </c>
      <c r="Q9" s="92"/>
      <c r="R9" s="80" t="str">
        <f>P9</f>
        <v/>
      </c>
      <c r="S9" s="81" t="str">
        <f>IF(R9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9" s="82">
        <f t="shared" ref="T9:AA9" si="0">I9</f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105"/>
      <c r="B10" s="107"/>
      <c r="C10" s="52" t="s">
        <v>69</v>
      </c>
      <c r="D10" s="104"/>
      <c r="E10" s="98"/>
      <c r="F10" s="98"/>
      <c r="G10" s="98"/>
      <c r="H10" s="103"/>
      <c r="I10" s="95"/>
      <c r="J10" s="96"/>
      <c r="K10" s="96"/>
      <c r="L10" s="96"/>
      <c r="M10" s="96"/>
      <c r="N10" s="97"/>
      <c r="O10" s="96"/>
      <c r="P10" s="80" t="str">
        <f t="shared" ref="P10:P33" si="1">IF(H10="","",1)</f>
        <v/>
      </c>
      <c r="Q10" s="96"/>
      <c r="R10" s="80" t="str">
        <f t="shared" ref="R10:R33" si="2">P10</f>
        <v/>
      </c>
      <c r="S10" s="81" t="str">
        <f>IF(R10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0" s="84">
        <f t="shared" ref="T10:T33" si="3">I10</f>
        <v>0</v>
      </c>
      <c r="U10" s="85">
        <f t="shared" ref="U10:U33" si="4">J10</f>
        <v>0</v>
      </c>
      <c r="V10" s="85">
        <f t="shared" ref="V10:V33" si="5">K10</f>
        <v>0</v>
      </c>
      <c r="W10" s="80">
        <f t="shared" ref="W10:W33" si="6">L10</f>
        <v>0</v>
      </c>
      <c r="X10" s="80">
        <f t="shared" ref="X10:X33" si="7">M10</f>
        <v>0</v>
      </c>
      <c r="Y10" s="86">
        <f t="shared" ref="Y10:Y30" si="8">N10</f>
        <v>0</v>
      </c>
      <c r="Z10" s="85">
        <f t="shared" ref="Z10:Z32" si="9">O10</f>
        <v>0</v>
      </c>
      <c r="AA10" s="85" t="str">
        <f t="shared" ref="AA10:AA30" si="10">P10</f>
        <v/>
      </c>
      <c r="AB10" s="80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,""),"")</f>
        <v/>
      </c>
      <c r="AC10" s="80" t="str">
        <f t="shared" ref="AC10:AC32" si="11">R10</f>
        <v/>
      </c>
      <c r="AD10" s="81" t="str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1" spans="1:30" ht="22.5" customHeight="1">
      <c r="A11" s="105"/>
      <c r="B11" s="107"/>
      <c r="C11" s="52" t="s">
        <v>69</v>
      </c>
      <c r="D11" s="104"/>
      <c r="E11" s="98"/>
      <c r="F11" s="98"/>
      <c r="G11" s="98"/>
      <c r="H11" s="103"/>
      <c r="I11" s="95"/>
      <c r="J11" s="96"/>
      <c r="K11" s="96"/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81" t="str">
        <f>IF(R11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1" s="84">
        <f t="shared" si="3"/>
        <v>0</v>
      </c>
      <c r="U11" s="85">
        <f t="shared" si="4"/>
        <v>0</v>
      </c>
      <c r="V11" s="85">
        <f t="shared" si="5"/>
        <v>0</v>
      </c>
      <c r="W11" s="80">
        <f t="shared" si="6"/>
        <v>0</v>
      </c>
      <c r="X11" s="80">
        <f t="shared" si="7"/>
        <v>0</v>
      </c>
      <c r="Y11" s="86">
        <f t="shared" si="8"/>
        <v>0</v>
      </c>
      <c r="Z11" s="85">
        <f t="shared" si="9"/>
        <v>0</v>
      </c>
      <c r="AA11" s="85" t="str">
        <f t="shared" si="10"/>
        <v/>
      </c>
      <c r="AB11" s="80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,""),"")</f>
        <v/>
      </c>
      <c r="AC11" s="80" t="str">
        <f t="shared" si="11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>
      <c r="A12" s="105"/>
      <c r="B12" s="107"/>
      <c r="C12" s="52" t="s">
        <v>69</v>
      </c>
      <c r="D12" s="104"/>
      <c r="E12" s="98"/>
      <c r="F12" s="98"/>
      <c r="G12" s="98"/>
      <c r="H12" s="103"/>
      <c r="I12" s="95"/>
      <c r="J12" s="96"/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81" t="str">
        <f>IF(R12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2" s="84">
        <f t="shared" si="3"/>
        <v>0</v>
      </c>
      <c r="U12" s="85">
        <f t="shared" si="4"/>
        <v>0</v>
      </c>
      <c r="V12" s="85">
        <f t="shared" si="5"/>
        <v>0</v>
      </c>
      <c r="W12" s="80">
        <f t="shared" si="6"/>
        <v>0</v>
      </c>
      <c r="X12" s="80">
        <f t="shared" si="7"/>
        <v>0</v>
      </c>
      <c r="Y12" s="86">
        <f t="shared" si="8"/>
        <v>0</v>
      </c>
      <c r="Z12" s="85">
        <f t="shared" si="9"/>
        <v>0</v>
      </c>
      <c r="AA12" s="85" t="str">
        <f t="shared" si="10"/>
        <v/>
      </c>
      <c r="AB12" s="80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,""),"")</f>
        <v/>
      </c>
      <c r="AC12" s="80" t="str">
        <f t="shared" si="11"/>
        <v/>
      </c>
      <c r="AD12" s="81" t="str">
        <f>IF(AC12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3" spans="1:30" ht="22.5" customHeight="1">
      <c r="A13" s="105"/>
      <c r="B13" s="107"/>
      <c r="C13" s="52" t="s">
        <v>69</v>
      </c>
      <c r="D13" s="104"/>
      <c r="E13" s="98"/>
      <c r="F13" s="98"/>
      <c r="G13" s="98"/>
      <c r="H13" s="103"/>
      <c r="I13" s="95"/>
      <c r="J13" s="96"/>
      <c r="K13" s="96"/>
      <c r="L13" s="96"/>
      <c r="M13" s="96"/>
      <c r="N13" s="97"/>
      <c r="O13" s="96"/>
      <c r="P13" s="80" t="str">
        <f t="shared" si="1"/>
        <v/>
      </c>
      <c r="Q13" s="96"/>
      <c r="R13" s="80" t="str">
        <f t="shared" si="2"/>
        <v/>
      </c>
      <c r="S13" s="81" t="str">
        <f>IF(R13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3" s="84">
        <f t="shared" si="3"/>
        <v>0</v>
      </c>
      <c r="U13" s="85">
        <f t="shared" si="4"/>
        <v>0</v>
      </c>
      <c r="V13" s="85">
        <f t="shared" si="5"/>
        <v>0</v>
      </c>
      <c r="W13" s="80">
        <f t="shared" si="6"/>
        <v>0</v>
      </c>
      <c r="X13" s="80">
        <f t="shared" si="7"/>
        <v>0</v>
      </c>
      <c r="Y13" s="86">
        <f t="shared" si="8"/>
        <v>0</v>
      </c>
      <c r="Z13" s="85">
        <f t="shared" si="9"/>
        <v>0</v>
      </c>
      <c r="AA13" s="85" t="str">
        <f t="shared" si="10"/>
        <v/>
      </c>
      <c r="AB13" s="80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$6,'(参考)宿泊費等'!$B$3:$B$25,_xlfn.XLOOKUP(H13,'(参考)宿泊費等'!$H$2:$BB$2,'(参考)宿泊費等'!$H$3:$BB$25,""),"")),""),""),""),"")</f>
        <v/>
      </c>
      <c r="AC13" s="80" t="str">
        <f t="shared" si="11"/>
        <v/>
      </c>
      <c r="AD13" s="81" t="str">
        <f>IF(AC13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4" spans="1:30" ht="22.5" customHeight="1">
      <c r="A14" s="105"/>
      <c r="B14" s="107"/>
      <c r="C14" s="52" t="s">
        <v>69</v>
      </c>
      <c r="D14" s="104"/>
      <c r="E14" s="98"/>
      <c r="F14" s="98"/>
      <c r="G14" s="98"/>
      <c r="H14" s="103"/>
      <c r="I14" s="95"/>
      <c r="J14" s="96"/>
      <c r="K14" s="96"/>
      <c r="L14" s="96"/>
      <c r="M14" s="96"/>
      <c r="N14" s="97"/>
      <c r="O14" s="96"/>
      <c r="P14" s="80" t="str">
        <f t="shared" si="1"/>
        <v/>
      </c>
      <c r="Q14" s="96"/>
      <c r="R14" s="80" t="str">
        <f t="shared" si="2"/>
        <v/>
      </c>
      <c r="S14" s="81" t="str">
        <f>IF(R14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4" s="84">
        <f t="shared" si="3"/>
        <v>0</v>
      </c>
      <c r="U14" s="85">
        <f t="shared" si="4"/>
        <v>0</v>
      </c>
      <c r="V14" s="85">
        <f t="shared" si="5"/>
        <v>0</v>
      </c>
      <c r="W14" s="80">
        <f t="shared" si="6"/>
        <v>0</v>
      </c>
      <c r="X14" s="80">
        <f t="shared" si="7"/>
        <v>0</v>
      </c>
      <c r="Y14" s="86">
        <f t="shared" si="8"/>
        <v>0</v>
      </c>
      <c r="Z14" s="85">
        <f t="shared" si="9"/>
        <v>0</v>
      </c>
      <c r="AA14" s="85" t="str">
        <f t="shared" si="10"/>
        <v/>
      </c>
      <c r="AB14" s="80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$6,'(参考)宿泊費等'!$B$3:$B$25,_xlfn.XLOOKUP(H14,'(参考)宿泊費等'!$H$2:$BB$2,'(参考)宿泊費等'!$H$3:$BB$25,""),"")),""),""),""),"")</f>
        <v/>
      </c>
      <c r="AC14" s="80" t="str">
        <f t="shared" si="11"/>
        <v/>
      </c>
      <c r="AD14" s="81" t="str">
        <f>IF(AC14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5" spans="1:30" ht="22.5" customHeight="1">
      <c r="A15" s="105"/>
      <c r="B15" s="107"/>
      <c r="C15" s="52" t="s">
        <v>69</v>
      </c>
      <c r="D15" s="104"/>
      <c r="E15" s="98"/>
      <c r="F15" s="98"/>
      <c r="G15" s="98"/>
      <c r="H15" s="103"/>
      <c r="I15" s="95"/>
      <c r="J15" s="96"/>
      <c r="K15" s="96"/>
      <c r="L15" s="96"/>
      <c r="M15" s="96"/>
      <c r="N15" s="97"/>
      <c r="O15" s="96"/>
      <c r="P15" s="80" t="str">
        <f t="shared" si="1"/>
        <v/>
      </c>
      <c r="Q15" s="96"/>
      <c r="R15" s="80" t="str">
        <f t="shared" si="2"/>
        <v/>
      </c>
      <c r="S15" s="81" t="str">
        <f>IF(R15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5" s="84">
        <f t="shared" si="3"/>
        <v>0</v>
      </c>
      <c r="U15" s="85">
        <f t="shared" si="4"/>
        <v>0</v>
      </c>
      <c r="V15" s="85">
        <f t="shared" si="5"/>
        <v>0</v>
      </c>
      <c r="W15" s="80">
        <f t="shared" si="6"/>
        <v>0</v>
      </c>
      <c r="X15" s="80">
        <f t="shared" si="7"/>
        <v>0</v>
      </c>
      <c r="Y15" s="86">
        <f t="shared" si="8"/>
        <v>0</v>
      </c>
      <c r="Z15" s="85">
        <f t="shared" si="9"/>
        <v>0</v>
      </c>
      <c r="AA15" s="85" t="str">
        <f t="shared" si="10"/>
        <v/>
      </c>
      <c r="AB15" s="80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$6,'(参考)宿泊費等'!$B$3:$B$25,_xlfn.XLOOKUP(H15,'(参考)宿泊費等'!$H$2:$BB$2,'(参考)宿泊費等'!$H$3:$BB$25,""),"")),""),""),""),"")</f>
        <v/>
      </c>
      <c r="AC15" s="80" t="str">
        <f t="shared" si="11"/>
        <v/>
      </c>
      <c r="AD15" s="81" t="str">
        <f>IF(AC15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6" spans="1:30" ht="22.5" customHeight="1">
      <c r="A16" s="105"/>
      <c r="B16" s="107"/>
      <c r="C16" s="52" t="s">
        <v>69</v>
      </c>
      <c r="D16" s="104"/>
      <c r="E16" s="98"/>
      <c r="F16" s="98"/>
      <c r="G16" s="98"/>
      <c r="H16" s="103"/>
      <c r="I16" s="95"/>
      <c r="J16" s="96"/>
      <c r="K16" s="96"/>
      <c r="L16" s="96"/>
      <c r="M16" s="96"/>
      <c r="N16" s="97"/>
      <c r="O16" s="96"/>
      <c r="P16" s="80" t="str">
        <f t="shared" si="1"/>
        <v/>
      </c>
      <c r="Q16" s="96"/>
      <c r="R16" s="80" t="str">
        <f t="shared" si="2"/>
        <v/>
      </c>
      <c r="S16" s="81" t="str">
        <f>IF(R16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6" s="84">
        <f t="shared" si="3"/>
        <v>0</v>
      </c>
      <c r="U16" s="85">
        <f t="shared" si="4"/>
        <v>0</v>
      </c>
      <c r="V16" s="85">
        <f t="shared" si="5"/>
        <v>0</v>
      </c>
      <c r="W16" s="80">
        <f t="shared" si="6"/>
        <v>0</v>
      </c>
      <c r="X16" s="80">
        <f t="shared" si="7"/>
        <v>0</v>
      </c>
      <c r="Y16" s="86">
        <f t="shared" si="8"/>
        <v>0</v>
      </c>
      <c r="Z16" s="85">
        <f t="shared" si="9"/>
        <v>0</v>
      </c>
      <c r="AA16" s="85" t="str">
        <f t="shared" si="10"/>
        <v/>
      </c>
      <c r="AB16" s="80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$6,'(参考)宿泊費等'!$B$3:$B$25,_xlfn.XLOOKUP(H16,'(参考)宿泊費等'!$H$2:$BB$2,'(参考)宿泊費等'!$H$3:$BB$25,""),"")),""),""),""),"")</f>
        <v/>
      </c>
      <c r="AC16" s="80" t="str">
        <f t="shared" si="11"/>
        <v/>
      </c>
      <c r="AD16" s="81" t="str">
        <f>IF(AC16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7" spans="1:30" ht="22.5" customHeight="1">
      <c r="A17" s="105"/>
      <c r="B17" s="107"/>
      <c r="C17" s="52" t="s">
        <v>69</v>
      </c>
      <c r="D17" s="104"/>
      <c r="E17" s="98"/>
      <c r="F17" s="98"/>
      <c r="G17" s="98"/>
      <c r="H17" s="103"/>
      <c r="I17" s="95"/>
      <c r="J17" s="96"/>
      <c r="K17" s="96"/>
      <c r="L17" s="96"/>
      <c r="M17" s="96"/>
      <c r="N17" s="97"/>
      <c r="O17" s="96"/>
      <c r="P17" s="80" t="str">
        <f t="shared" si="1"/>
        <v/>
      </c>
      <c r="Q17" s="96"/>
      <c r="R17" s="80" t="str">
        <f t="shared" si="2"/>
        <v/>
      </c>
      <c r="S17" s="81" t="str">
        <f>IF(R17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7" s="84">
        <f t="shared" si="3"/>
        <v>0</v>
      </c>
      <c r="U17" s="85">
        <f t="shared" si="4"/>
        <v>0</v>
      </c>
      <c r="V17" s="85">
        <f t="shared" si="5"/>
        <v>0</v>
      </c>
      <c r="W17" s="80">
        <f t="shared" si="6"/>
        <v>0</v>
      </c>
      <c r="X17" s="80">
        <f t="shared" si="7"/>
        <v>0</v>
      </c>
      <c r="Y17" s="86">
        <f t="shared" si="8"/>
        <v>0</v>
      </c>
      <c r="Z17" s="85">
        <f t="shared" si="9"/>
        <v>0</v>
      </c>
      <c r="AA17" s="85" t="str">
        <f t="shared" si="10"/>
        <v/>
      </c>
      <c r="AB17" s="80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$6,'(参考)宿泊費等'!$B$3:$B$25,_xlfn.XLOOKUP(H17,'(参考)宿泊費等'!$H$2:$BB$2,'(参考)宿泊費等'!$H$3:$BB$25,""),"")),""),""),""),"")</f>
        <v/>
      </c>
      <c r="AC17" s="80" t="str">
        <f t="shared" si="11"/>
        <v/>
      </c>
      <c r="AD17" s="81" t="str">
        <f>IF(AC17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8" spans="1:30" ht="22.5" customHeight="1">
      <c r="A18" s="105"/>
      <c r="B18" s="107"/>
      <c r="C18" s="52" t="s">
        <v>69</v>
      </c>
      <c r="D18" s="104"/>
      <c r="E18" s="98"/>
      <c r="F18" s="98"/>
      <c r="G18" s="98"/>
      <c r="H18" s="103"/>
      <c r="I18" s="95"/>
      <c r="J18" s="96"/>
      <c r="K18" s="96"/>
      <c r="L18" s="96"/>
      <c r="M18" s="96"/>
      <c r="N18" s="97"/>
      <c r="O18" s="96"/>
      <c r="P18" s="80" t="str">
        <f t="shared" si="1"/>
        <v/>
      </c>
      <c r="Q18" s="96"/>
      <c r="R18" s="80" t="str">
        <f t="shared" si="2"/>
        <v/>
      </c>
      <c r="S18" s="81" t="str">
        <f>IF(R18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8" s="84">
        <f t="shared" si="3"/>
        <v>0</v>
      </c>
      <c r="U18" s="85">
        <f t="shared" si="4"/>
        <v>0</v>
      </c>
      <c r="V18" s="85">
        <f t="shared" si="5"/>
        <v>0</v>
      </c>
      <c r="W18" s="80">
        <f t="shared" si="6"/>
        <v>0</v>
      </c>
      <c r="X18" s="80">
        <f t="shared" si="7"/>
        <v>0</v>
      </c>
      <c r="Y18" s="86">
        <f t="shared" si="8"/>
        <v>0</v>
      </c>
      <c r="Z18" s="85">
        <f t="shared" si="9"/>
        <v>0</v>
      </c>
      <c r="AA18" s="85" t="str">
        <f t="shared" si="10"/>
        <v/>
      </c>
      <c r="AB18" s="80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$6,'(参考)宿泊費等'!$B$3:$B$25,_xlfn.XLOOKUP(H18,'(参考)宿泊費等'!$H$2:$BB$2,'(参考)宿泊費等'!$H$3:$BB$25,""),"")),""),""),""),"")</f>
        <v/>
      </c>
      <c r="AC18" s="80" t="str">
        <f t="shared" si="11"/>
        <v/>
      </c>
      <c r="AD18" s="81" t="str">
        <f>IF(AC18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9" spans="1:30" ht="22.5" customHeight="1">
      <c r="A19" s="105"/>
      <c r="B19" s="107"/>
      <c r="C19" s="52" t="s">
        <v>69</v>
      </c>
      <c r="D19" s="104"/>
      <c r="E19" s="98"/>
      <c r="F19" s="98"/>
      <c r="G19" s="98"/>
      <c r="H19" s="103"/>
      <c r="I19" s="95"/>
      <c r="J19" s="96"/>
      <c r="K19" s="96"/>
      <c r="L19" s="96"/>
      <c r="M19" s="96"/>
      <c r="N19" s="97"/>
      <c r="O19" s="96"/>
      <c r="P19" s="80" t="str">
        <f t="shared" si="1"/>
        <v/>
      </c>
      <c r="Q19" s="96"/>
      <c r="R19" s="80" t="str">
        <f t="shared" si="2"/>
        <v/>
      </c>
      <c r="S19" s="81" t="str">
        <f>IF(R19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9" s="84">
        <f t="shared" si="3"/>
        <v>0</v>
      </c>
      <c r="U19" s="85">
        <f t="shared" si="4"/>
        <v>0</v>
      </c>
      <c r="V19" s="85">
        <f t="shared" si="5"/>
        <v>0</v>
      </c>
      <c r="W19" s="80">
        <f t="shared" si="6"/>
        <v>0</v>
      </c>
      <c r="X19" s="80">
        <f t="shared" si="7"/>
        <v>0</v>
      </c>
      <c r="Y19" s="86">
        <f t="shared" si="8"/>
        <v>0</v>
      </c>
      <c r="Z19" s="85">
        <f t="shared" si="9"/>
        <v>0</v>
      </c>
      <c r="AA19" s="85" t="str">
        <f t="shared" si="10"/>
        <v/>
      </c>
      <c r="AB19" s="80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$6,'(参考)宿泊費等'!$B$3:$B$25,_xlfn.XLOOKUP(H19,'(参考)宿泊費等'!$H$2:$BB$2,'(参考)宿泊費等'!$H$3:$BB$25,""),"")),""),""),""),"")</f>
        <v/>
      </c>
      <c r="AC19" s="80" t="str">
        <f t="shared" si="11"/>
        <v/>
      </c>
      <c r="AD19" s="81" t="str">
        <f>IF(AC19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0" spans="1:30" ht="22.5" customHeight="1">
      <c r="A20" s="105"/>
      <c r="B20" s="107"/>
      <c r="C20" s="52" t="s">
        <v>69</v>
      </c>
      <c r="D20" s="104"/>
      <c r="E20" s="98"/>
      <c r="F20" s="98"/>
      <c r="G20" s="98"/>
      <c r="H20" s="103"/>
      <c r="I20" s="95"/>
      <c r="J20" s="96"/>
      <c r="K20" s="96"/>
      <c r="L20" s="96"/>
      <c r="M20" s="96"/>
      <c r="N20" s="97"/>
      <c r="O20" s="96"/>
      <c r="P20" s="80" t="str">
        <f t="shared" si="1"/>
        <v/>
      </c>
      <c r="Q20" s="96"/>
      <c r="R20" s="80" t="str">
        <f t="shared" si="2"/>
        <v/>
      </c>
      <c r="S20" s="81" t="str">
        <f>IF(R20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0" s="84">
        <f t="shared" ref="T20:T29" si="12">I20</f>
        <v>0</v>
      </c>
      <c r="U20" s="85">
        <f t="shared" ref="U20:U29" si="13">J20</f>
        <v>0</v>
      </c>
      <c r="V20" s="85">
        <f t="shared" ref="V20:V29" si="14">K20</f>
        <v>0</v>
      </c>
      <c r="W20" s="80">
        <f t="shared" ref="W20:W29" si="15">L20</f>
        <v>0</v>
      </c>
      <c r="X20" s="80">
        <f t="shared" ref="X20:X29" si="16">M20</f>
        <v>0</v>
      </c>
      <c r="Y20" s="86">
        <f t="shared" ref="Y20:Y29" si="17">N20</f>
        <v>0</v>
      </c>
      <c r="Z20" s="85">
        <f t="shared" ref="Z20:Z29" si="18">O20</f>
        <v>0</v>
      </c>
      <c r="AA20" s="85" t="str">
        <f t="shared" ref="AA20:AA29" si="19">P20</f>
        <v/>
      </c>
      <c r="AB20" s="80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$6,'(参考)宿泊費等'!$B$3:$B$25,_xlfn.XLOOKUP(H20,'(参考)宿泊費等'!$H$2:$BB$2,'(参考)宿泊費等'!$H$3:$BB$25,""),"")),""),""),""),"")</f>
        <v/>
      </c>
      <c r="AC20" s="80" t="str">
        <f t="shared" si="11"/>
        <v/>
      </c>
      <c r="AD20" s="81" t="str">
        <f>IF(AC20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1" spans="1:30" ht="22.5" customHeight="1">
      <c r="A21" s="105"/>
      <c r="B21" s="107"/>
      <c r="C21" s="52" t="s">
        <v>69</v>
      </c>
      <c r="D21" s="104"/>
      <c r="E21" s="98"/>
      <c r="F21" s="98"/>
      <c r="G21" s="98"/>
      <c r="H21" s="103"/>
      <c r="I21" s="95"/>
      <c r="J21" s="96"/>
      <c r="K21" s="96"/>
      <c r="L21" s="96"/>
      <c r="M21" s="96"/>
      <c r="N21" s="97"/>
      <c r="O21" s="96"/>
      <c r="P21" s="80" t="str">
        <f t="shared" si="1"/>
        <v/>
      </c>
      <c r="Q21" s="96"/>
      <c r="R21" s="80" t="str">
        <f t="shared" si="2"/>
        <v/>
      </c>
      <c r="S21" s="81" t="str">
        <f>IF(R21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1" s="84">
        <f t="shared" si="12"/>
        <v>0</v>
      </c>
      <c r="U21" s="85">
        <f t="shared" si="13"/>
        <v>0</v>
      </c>
      <c r="V21" s="85">
        <f t="shared" si="14"/>
        <v>0</v>
      </c>
      <c r="W21" s="80">
        <f t="shared" si="15"/>
        <v>0</v>
      </c>
      <c r="X21" s="80">
        <f t="shared" si="16"/>
        <v>0</v>
      </c>
      <c r="Y21" s="86">
        <f t="shared" si="17"/>
        <v>0</v>
      </c>
      <c r="Z21" s="85">
        <f t="shared" si="18"/>
        <v>0</v>
      </c>
      <c r="AA21" s="85" t="str">
        <f t="shared" si="19"/>
        <v/>
      </c>
      <c r="AB21" s="80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$6,'(参考)宿泊費等'!$B$3:$B$25,_xlfn.XLOOKUP(H21,'(参考)宿泊費等'!$H$2:$BB$2,'(参考)宿泊費等'!$H$3:$BB$25,""),"")),""),""),""),"")</f>
        <v/>
      </c>
      <c r="AC21" s="80" t="str">
        <f t="shared" si="11"/>
        <v/>
      </c>
      <c r="AD21" s="81" t="str">
        <f>IF(AC21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2" spans="1:30" ht="22.5" customHeight="1">
      <c r="A22" s="105"/>
      <c r="B22" s="107"/>
      <c r="C22" s="52" t="s">
        <v>69</v>
      </c>
      <c r="D22" s="104"/>
      <c r="E22" s="98"/>
      <c r="F22" s="98"/>
      <c r="G22" s="98"/>
      <c r="H22" s="103"/>
      <c r="I22" s="95"/>
      <c r="J22" s="96"/>
      <c r="K22" s="96"/>
      <c r="L22" s="96"/>
      <c r="M22" s="96"/>
      <c r="N22" s="97"/>
      <c r="O22" s="96"/>
      <c r="P22" s="80" t="str">
        <f t="shared" si="1"/>
        <v/>
      </c>
      <c r="Q22" s="96"/>
      <c r="R22" s="80" t="str">
        <f t="shared" si="2"/>
        <v/>
      </c>
      <c r="S22" s="81" t="str">
        <f>IF(R22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2" s="84">
        <f t="shared" si="12"/>
        <v>0</v>
      </c>
      <c r="U22" s="85">
        <f t="shared" si="13"/>
        <v>0</v>
      </c>
      <c r="V22" s="85">
        <f t="shared" si="14"/>
        <v>0</v>
      </c>
      <c r="W22" s="80">
        <f t="shared" si="15"/>
        <v>0</v>
      </c>
      <c r="X22" s="80">
        <f t="shared" si="16"/>
        <v>0</v>
      </c>
      <c r="Y22" s="86">
        <f t="shared" si="17"/>
        <v>0</v>
      </c>
      <c r="Z22" s="85">
        <f t="shared" si="18"/>
        <v>0</v>
      </c>
      <c r="AA22" s="85" t="str">
        <f t="shared" si="19"/>
        <v/>
      </c>
      <c r="AB22" s="80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$6,'(参考)宿泊費等'!$B$3:$B$25,_xlfn.XLOOKUP(H22,'(参考)宿泊費等'!$H$2:$BB$2,'(参考)宿泊費等'!$H$3:$BB$25,""),"")),""),""),""),"")</f>
        <v/>
      </c>
      <c r="AC22" s="80" t="str">
        <f t="shared" si="11"/>
        <v/>
      </c>
      <c r="AD22" s="81" t="str">
        <f>IF(AC22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3" spans="1:30" ht="22.5" customHeight="1">
      <c r="A23" s="105"/>
      <c r="B23" s="107"/>
      <c r="C23" s="52" t="s">
        <v>69</v>
      </c>
      <c r="D23" s="104"/>
      <c r="E23" s="98"/>
      <c r="F23" s="98"/>
      <c r="G23" s="98"/>
      <c r="H23" s="103"/>
      <c r="I23" s="95"/>
      <c r="J23" s="96"/>
      <c r="K23" s="96"/>
      <c r="L23" s="96"/>
      <c r="M23" s="96"/>
      <c r="N23" s="97"/>
      <c r="O23" s="96"/>
      <c r="P23" s="80" t="str">
        <f t="shared" si="1"/>
        <v/>
      </c>
      <c r="Q23" s="96"/>
      <c r="R23" s="80" t="str">
        <f t="shared" si="2"/>
        <v/>
      </c>
      <c r="S23" s="81" t="str">
        <f>IF(R23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3" s="84">
        <f t="shared" si="12"/>
        <v>0</v>
      </c>
      <c r="U23" s="85">
        <f t="shared" si="13"/>
        <v>0</v>
      </c>
      <c r="V23" s="85">
        <f t="shared" si="14"/>
        <v>0</v>
      </c>
      <c r="W23" s="80">
        <f t="shared" si="15"/>
        <v>0</v>
      </c>
      <c r="X23" s="80">
        <f t="shared" si="16"/>
        <v>0</v>
      </c>
      <c r="Y23" s="86">
        <f t="shared" si="17"/>
        <v>0</v>
      </c>
      <c r="Z23" s="85">
        <f>O23</f>
        <v>0</v>
      </c>
      <c r="AA23" s="85" t="str">
        <f t="shared" si="19"/>
        <v/>
      </c>
      <c r="AB23" s="80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$6,'(参考)宿泊費等'!$B$3:$B$25,_xlfn.XLOOKUP(H23,'(参考)宿泊費等'!$H$2:$BB$2,'(参考)宿泊費等'!$H$3:$BB$25,""),"")),""),""),""),"")</f>
        <v/>
      </c>
      <c r="AC23" s="80" t="str">
        <f t="shared" si="11"/>
        <v/>
      </c>
      <c r="AD23" s="81" t="str">
        <f>IF(AC23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4" spans="1:30" ht="22.5" customHeight="1">
      <c r="A24" s="105"/>
      <c r="B24" s="107"/>
      <c r="C24" s="52" t="s">
        <v>69</v>
      </c>
      <c r="D24" s="104"/>
      <c r="E24" s="98"/>
      <c r="F24" s="98"/>
      <c r="G24" s="98"/>
      <c r="H24" s="103"/>
      <c r="I24" s="95"/>
      <c r="J24" s="96"/>
      <c r="K24" s="96"/>
      <c r="L24" s="96"/>
      <c r="M24" s="96"/>
      <c r="N24" s="97"/>
      <c r="O24" s="96"/>
      <c r="P24" s="80" t="str">
        <f t="shared" si="1"/>
        <v/>
      </c>
      <c r="Q24" s="96"/>
      <c r="R24" s="80" t="str">
        <f t="shared" si="2"/>
        <v/>
      </c>
      <c r="S24" s="81" t="str">
        <f>IF(R24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4" s="84">
        <f t="shared" si="12"/>
        <v>0</v>
      </c>
      <c r="U24" s="85">
        <f t="shared" si="13"/>
        <v>0</v>
      </c>
      <c r="V24" s="85">
        <f t="shared" si="14"/>
        <v>0</v>
      </c>
      <c r="W24" s="80">
        <f t="shared" si="15"/>
        <v>0</v>
      </c>
      <c r="X24" s="80">
        <f t="shared" si="16"/>
        <v>0</v>
      </c>
      <c r="Y24" s="86">
        <f t="shared" si="17"/>
        <v>0</v>
      </c>
      <c r="Z24" s="85">
        <f>O24</f>
        <v>0</v>
      </c>
      <c r="AA24" s="85" t="str">
        <f t="shared" si="19"/>
        <v/>
      </c>
      <c r="AB24" s="80" t="str">
        <f>IF(K5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$6,'(参考)宿泊費等'!$B$3:$B$25,_xlfn.XLOOKUP(H24,'(参考)宿泊費等'!$H$2:$BB$2,'(参考)宿泊費等'!$H$3:$BB$25,""),"")),""),""),""),"")</f>
        <v/>
      </c>
      <c r="AC24" s="80" t="str">
        <f t="shared" si="11"/>
        <v/>
      </c>
      <c r="AD24" s="81" t="str">
        <f>IF(AC24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5" spans="1:30" ht="22.5" customHeight="1">
      <c r="A25" s="105"/>
      <c r="B25" s="107"/>
      <c r="C25" s="52" t="s">
        <v>69</v>
      </c>
      <c r="D25" s="104"/>
      <c r="E25" s="98"/>
      <c r="F25" s="98"/>
      <c r="G25" s="98"/>
      <c r="H25" s="103"/>
      <c r="I25" s="95"/>
      <c r="J25" s="96"/>
      <c r="K25" s="96"/>
      <c r="L25" s="96"/>
      <c r="M25" s="96"/>
      <c r="N25" s="97"/>
      <c r="O25" s="96"/>
      <c r="P25" s="80" t="str">
        <f t="shared" si="1"/>
        <v/>
      </c>
      <c r="Q25" s="96"/>
      <c r="R25" s="80" t="str">
        <f t="shared" si="2"/>
        <v/>
      </c>
      <c r="S25" s="81" t="str">
        <f>IF(R25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5" s="84">
        <f t="shared" si="12"/>
        <v>0</v>
      </c>
      <c r="U25" s="85">
        <f t="shared" si="13"/>
        <v>0</v>
      </c>
      <c r="V25" s="85">
        <f t="shared" si="14"/>
        <v>0</v>
      </c>
      <c r="W25" s="80">
        <f t="shared" si="15"/>
        <v>0</v>
      </c>
      <c r="X25" s="80">
        <f t="shared" si="16"/>
        <v>0</v>
      </c>
      <c r="Y25" s="86">
        <f t="shared" si="17"/>
        <v>0</v>
      </c>
      <c r="Z25" s="85">
        <f t="shared" si="18"/>
        <v>0</v>
      </c>
      <c r="AA25" s="85" t="str">
        <f t="shared" si="19"/>
        <v/>
      </c>
      <c r="AB25" s="80" t="str">
        <f>IF(K5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$6,'(参考)宿泊費等'!$B$3:$B$25,_xlfn.XLOOKUP(H25,'(参考)宿泊費等'!$H$2:$BB$2,'(参考)宿泊費等'!$H$3:$BB$25,""),"")),""),""),""),"")</f>
        <v/>
      </c>
      <c r="AC25" s="80" t="str">
        <f t="shared" si="11"/>
        <v/>
      </c>
      <c r="AD25" s="81" t="str">
        <f>IF(AC25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6" spans="1:30" ht="22.5" customHeight="1">
      <c r="A26" s="105"/>
      <c r="B26" s="107"/>
      <c r="C26" s="52" t="s">
        <v>69</v>
      </c>
      <c r="D26" s="104"/>
      <c r="E26" s="98"/>
      <c r="F26" s="98"/>
      <c r="G26" s="98"/>
      <c r="H26" s="103"/>
      <c r="I26" s="95"/>
      <c r="J26" s="96"/>
      <c r="K26" s="96"/>
      <c r="L26" s="96"/>
      <c r="M26" s="96"/>
      <c r="N26" s="97"/>
      <c r="O26" s="96"/>
      <c r="P26" s="80" t="str">
        <f t="shared" si="1"/>
        <v/>
      </c>
      <c r="Q26" s="96"/>
      <c r="R26" s="80" t="str">
        <f t="shared" si="2"/>
        <v/>
      </c>
      <c r="S26" s="81" t="str">
        <f>IF(R26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6" s="84">
        <f t="shared" si="12"/>
        <v>0</v>
      </c>
      <c r="U26" s="85">
        <f t="shared" si="13"/>
        <v>0</v>
      </c>
      <c r="V26" s="85">
        <f t="shared" si="14"/>
        <v>0</v>
      </c>
      <c r="W26" s="80">
        <f t="shared" si="15"/>
        <v>0</v>
      </c>
      <c r="X26" s="80">
        <f t="shared" si="16"/>
        <v>0</v>
      </c>
      <c r="Y26" s="86">
        <f t="shared" si="17"/>
        <v>0</v>
      </c>
      <c r="Z26" s="85">
        <f t="shared" si="18"/>
        <v>0</v>
      </c>
      <c r="AA26" s="85" t="str">
        <f t="shared" si="19"/>
        <v/>
      </c>
      <c r="AB26" s="80" t="str">
        <f>IF(K5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$6,'(参考)宿泊費等'!$B$3:$B$25,_xlfn.XLOOKUP(H26,'(参考)宿泊費等'!$H$2:$BB$2,'(参考)宿泊費等'!$H$3:$BB$25,""),"")),""),""),""),"")</f>
        <v/>
      </c>
      <c r="AC26" s="80" t="str">
        <f t="shared" si="11"/>
        <v/>
      </c>
      <c r="AD26" s="81" t="str">
        <f>IF(AC26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7" spans="1:30" ht="22.5" customHeight="1">
      <c r="A27" s="105"/>
      <c r="B27" s="107"/>
      <c r="C27" s="52" t="s">
        <v>69</v>
      </c>
      <c r="D27" s="104"/>
      <c r="E27" s="98"/>
      <c r="F27" s="98"/>
      <c r="G27" s="98"/>
      <c r="H27" s="103"/>
      <c r="I27" s="95"/>
      <c r="J27" s="96"/>
      <c r="K27" s="96"/>
      <c r="L27" s="96"/>
      <c r="M27" s="96"/>
      <c r="N27" s="97"/>
      <c r="O27" s="96"/>
      <c r="P27" s="80" t="str">
        <f t="shared" si="1"/>
        <v/>
      </c>
      <c r="Q27" s="96"/>
      <c r="R27" s="80" t="str">
        <f t="shared" si="2"/>
        <v/>
      </c>
      <c r="S27" s="81" t="str">
        <f>IF(R27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7" s="84">
        <f t="shared" si="12"/>
        <v>0</v>
      </c>
      <c r="U27" s="85">
        <f t="shared" si="13"/>
        <v>0</v>
      </c>
      <c r="V27" s="85">
        <f t="shared" si="14"/>
        <v>0</v>
      </c>
      <c r="W27" s="80">
        <f t="shared" si="15"/>
        <v>0</v>
      </c>
      <c r="X27" s="80">
        <f t="shared" si="16"/>
        <v>0</v>
      </c>
      <c r="Y27" s="86">
        <f t="shared" si="17"/>
        <v>0</v>
      </c>
      <c r="Z27" s="85">
        <f t="shared" si="18"/>
        <v>0</v>
      </c>
      <c r="AA27" s="85" t="str">
        <f t="shared" si="19"/>
        <v/>
      </c>
      <c r="AB27" s="80" t="str">
        <f>IF(K5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$6,'(参考)宿泊費等'!$B$3:$B$25,_xlfn.XLOOKUP(H27,'(参考)宿泊費等'!$H$2:$BB$2,'(参考)宿泊費等'!$H$3:$BB$25,""),"")),""),""),""),"")</f>
        <v/>
      </c>
      <c r="AC27" s="80" t="str">
        <f t="shared" si="11"/>
        <v/>
      </c>
      <c r="AD27" s="81" t="str">
        <f>IF(AC27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8" spans="1:30" ht="22.5" customHeight="1">
      <c r="A28" s="105"/>
      <c r="B28" s="107"/>
      <c r="C28" s="52" t="s">
        <v>69</v>
      </c>
      <c r="D28" s="104"/>
      <c r="E28" s="98"/>
      <c r="F28" s="98"/>
      <c r="G28" s="98"/>
      <c r="H28" s="103"/>
      <c r="I28" s="95"/>
      <c r="J28" s="96"/>
      <c r="K28" s="96"/>
      <c r="L28" s="96"/>
      <c r="M28" s="96"/>
      <c r="N28" s="97"/>
      <c r="O28" s="96"/>
      <c r="P28" s="80" t="str">
        <f t="shared" si="1"/>
        <v/>
      </c>
      <c r="Q28" s="96"/>
      <c r="R28" s="80" t="str">
        <f t="shared" si="2"/>
        <v/>
      </c>
      <c r="S28" s="81" t="str">
        <f>IF(R28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8" s="84">
        <f t="shared" si="12"/>
        <v>0</v>
      </c>
      <c r="U28" s="85">
        <f t="shared" si="13"/>
        <v>0</v>
      </c>
      <c r="V28" s="85">
        <f t="shared" si="14"/>
        <v>0</v>
      </c>
      <c r="W28" s="80">
        <f t="shared" si="15"/>
        <v>0</v>
      </c>
      <c r="X28" s="80">
        <f t="shared" si="16"/>
        <v>0</v>
      </c>
      <c r="Y28" s="86">
        <f t="shared" si="17"/>
        <v>0</v>
      </c>
      <c r="Z28" s="85">
        <f t="shared" si="18"/>
        <v>0</v>
      </c>
      <c r="AA28" s="85" t="str">
        <f t="shared" si="19"/>
        <v/>
      </c>
      <c r="AB28" s="80" t="str">
        <f>IF(K5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$6,'(参考)宿泊費等'!$B$3:$B$25,_xlfn.XLOOKUP(H28,'(参考)宿泊費等'!$H$2:$BB$2,'(参考)宿泊費等'!$H$3:$BB$25,""),"")),""),""),""),"")</f>
        <v/>
      </c>
      <c r="AC28" s="80" t="str">
        <f t="shared" si="11"/>
        <v/>
      </c>
      <c r="AD28" s="81" t="str">
        <f>IF(AC28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9" spans="1:30" ht="22.5" customHeight="1">
      <c r="A29" s="105"/>
      <c r="B29" s="107"/>
      <c r="C29" s="52" t="s">
        <v>69</v>
      </c>
      <c r="D29" s="104"/>
      <c r="E29" s="98"/>
      <c r="F29" s="98"/>
      <c r="G29" s="98"/>
      <c r="H29" s="103"/>
      <c r="I29" s="95"/>
      <c r="J29" s="96"/>
      <c r="K29" s="96"/>
      <c r="L29" s="96"/>
      <c r="M29" s="96"/>
      <c r="N29" s="97"/>
      <c r="O29" s="96"/>
      <c r="P29" s="80" t="str">
        <f t="shared" si="1"/>
        <v/>
      </c>
      <c r="Q29" s="96"/>
      <c r="R29" s="80" t="str">
        <f t="shared" si="2"/>
        <v/>
      </c>
      <c r="S29" s="81" t="str">
        <f>IF(R29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9" s="84">
        <f t="shared" si="12"/>
        <v>0</v>
      </c>
      <c r="U29" s="85">
        <f t="shared" si="13"/>
        <v>0</v>
      </c>
      <c r="V29" s="85">
        <f t="shared" si="14"/>
        <v>0</v>
      </c>
      <c r="W29" s="80">
        <f t="shared" si="15"/>
        <v>0</v>
      </c>
      <c r="X29" s="80">
        <f t="shared" si="16"/>
        <v>0</v>
      </c>
      <c r="Y29" s="86">
        <f t="shared" si="17"/>
        <v>0</v>
      </c>
      <c r="Z29" s="85">
        <f t="shared" si="18"/>
        <v>0</v>
      </c>
      <c r="AA29" s="85" t="str">
        <f t="shared" si="19"/>
        <v/>
      </c>
      <c r="AB29" s="80" t="str">
        <f>IF(K5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$6,'(参考)宿泊費等'!$B$3:$B$25,_xlfn.XLOOKUP(H29,'(参考)宿泊費等'!$H$2:$BB$2,'(参考)宿泊費等'!$H$3:$BB$25,""),"")),""),""),""),"")</f>
        <v/>
      </c>
      <c r="AC29" s="80" t="str">
        <f t="shared" si="11"/>
        <v/>
      </c>
      <c r="AD29" s="81" t="str">
        <f>IF(AC29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0" spans="1:30" ht="22.5" customHeight="1">
      <c r="A30" s="105"/>
      <c r="B30" s="107"/>
      <c r="C30" s="52" t="s">
        <v>69</v>
      </c>
      <c r="D30" s="104"/>
      <c r="E30" s="98"/>
      <c r="F30" s="98"/>
      <c r="G30" s="98"/>
      <c r="H30" s="103"/>
      <c r="I30" s="95"/>
      <c r="J30" s="96"/>
      <c r="K30" s="96"/>
      <c r="L30" s="96"/>
      <c r="M30" s="96"/>
      <c r="N30" s="97"/>
      <c r="O30" s="96"/>
      <c r="P30" s="80" t="str">
        <f t="shared" si="1"/>
        <v/>
      </c>
      <c r="Q30" s="96"/>
      <c r="R30" s="80" t="str">
        <f t="shared" si="2"/>
        <v/>
      </c>
      <c r="S30" s="81" t="str">
        <f>IF(R30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0" s="84">
        <f t="shared" si="3"/>
        <v>0</v>
      </c>
      <c r="U30" s="85">
        <f t="shared" si="4"/>
        <v>0</v>
      </c>
      <c r="V30" s="85">
        <f t="shared" si="5"/>
        <v>0</v>
      </c>
      <c r="W30" s="80">
        <f t="shared" si="6"/>
        <v>0</v>
      </c>
      <c r="X30" s="80">
        <f t="shared" si="7"/>
        <v>0</v>
      </c>
      <c r="Y30" s="86">
        <f t="shared" si="8"/>
        <v>0</v>
      </c>
      <c r="Z30" s="85">
        <f t="shared" si="9"/>
        <v>0</v>
      </c>
      <c r="AA30" s="85" t="str">
        <f t="shared" si="10"/>
        <v/>
      </c>
      <c r="AB30" s="80" t="str">
        <f>IF(K5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$6,'(参考)宿泊費等'!$B$3:$B$25,_xlfn.XLOOKUP(H30,'(参考)宿泊費等'!$H$2:$BB$2,'(参考)宿泊費等'!$H$3:$BB$25,""),"")),""),""),""),"")</f>
        <v/>
      </c>
      <c r="AC30" s="80" t="str">
        <f t="shared" si="11"/>
        <v/>
      </c>
      <c r="AD30" s="81" t="str">
        <f>IF(AC30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1" spans="1:30" ht="22.5" customHeight="1">
      <c r="A31" s="105"/>
      <c r="B31" s="107"/>
      <c r="C31" s="52" t="s">
        <v>69</v>
      </c>
      <c r="D31" s="104"/>
      <c r="E31" s="98"/>
      <c r="F31" s="98"/>
      <c r="G31" s="98"/>
      <c r="H31" s="103"/>
      <c r="I31" s="95"/>
      <c r="J31" s="96"/>
      <c r="K31" s="96"/>
      <c r="L31" s="96"/>
      <c r="M31" s="96"/>
      <c r="N31" s="97"/>
      <c r="O31" s="96"/>
      <c r="P31" s="80" t="str">
        <f t="shared" si="1"/>
        <v/>
      </c>
      <c r="Q31" s="96"/>
      <c r="R31" s="80" t="str">
        <f t="shared" si="2"/>
        <v/>
      </c>
      <c r="S31" s="81" t="str">
        <f>IF(R31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1" s="84">
        <f t="shared" si="3"/>
        <v>0</v>
      </c>
      <c r="U31" s="85">
        <f t="shared" si="4"/>
        <v>0</v>
      </c>
      <c r="V31" s="85">
        <f t="shared" si="5"/>
        <v>0</v>
      </c>
      <c r="W31" s="80">
        <f t="shared" si="6"/>
        <v>0</v>
      </c>
      <c r="X31" s="80">
        <f t="shared" si="7"/>
        <v>0</v>
      </c>
      <c r="Y31" s="86">
        <f>N31</f>
        <v>0</v>
      </c>
      <c r="Z31" s="85">
        <f t="shared" si="9"/>
        <v>0</v>
      </c>
      <c r="AA31" s="85" t="str">
        <f>P31</f>
        <v/>
      </c>
      <c r="AB31" s="80" t="str">
        <f>IF(K5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$6,'(参考)宿泊費等'!$B$3:$B$25,_xlfn.XLOOKUP(H31,'(参考)宿泊費等'!$H$2:$BB$2,'(参考)宿泊費等'!$H$3:$BB$25,""),"")),""),""),""),"")</f>
        <v/>
      </c>
      <c r="AC31" s="80" t="str">
        <f t="shared" si="11"/>
        <v/>
      </c>
      <c r="AD31" s="81" t="str">
        <f>IF(AC31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2" spans="1:30" ht="22.5" customHeight="1">
      <c r="A32" s="105"/>
      <c r="B32" s="107"/>
      <c r="C32" s="52" t="s">
        <v>69</v>
      </c>
      <c r="D32" s="104"/>
      <c r="E32" s="98"/>
      <c r="F32" s="98"/>
      <c r="G32" s="98"/>
      <c r="H32" s="103"/>
      <c r="I32" s="95"/>
      <c r="J32" s="96"/>
      <c r="K32" s="96"/>
      <c r="L32" s="96"/>
      <c r="M32" s="96"/>
      <c r="N32" s="97"/>
      <c r="O32" s="96"/>
      <c r="P32" s="80" t="str">
        <f t="shared" si="1"/>
        <v/>
      </c>
      <c r="Q32" s="96"/>
      <c r="R32" s="80" t="str">
        <f t="shared" si="2"/>
        <v/>
      </c>
      <c r="S32" s="81" t="str">
        <f>IF(R32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2" s="84">
        <f t="shared" si="3"/>
        <v>0</v>
      </c>
      <c r="U32" s="85">
        <f t="shared" si="4"/>
        <v>0</v>
      </c>
      <c r="V32" s="85">
        <f t="shared" si="5"/>
        <v>0</v>
      </c>
      <c r="W32" s="80">
        <f t="shared" si="6"/>
        <v>0</v>
      </c>
      <c r="X32" s="80">
        <f t="shared" si="7"/>
        <v>0</v>
      </c>
      <c r="Y32" s="86">
        <f>N32</f>
        <v>0</v>
      </c>
      <c r="Z32" s="85">
        <f t="shared" si="9"/>
        <v>0</v>
      </c>
      <c r="AA32" s="85" t="str">
        <f>P32</f>
        <v/>
      </c>
      <c r="AB32" s="80" t="str">
        <f>IF(K5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$6,'(参考)宿泊費等'!$B$3:$B$25,_xlfn.XLOOKUP(H32,'(参考)宿泊費等'!$H$2:$BB$2,'(参考)宿泊費等'!$H$3:$BB$25,""),"")),""),""),""),"")</f>
        <v/>
      </c>
      <c r="AC32" s="80" t="str">
        <f t="shared" si="11"/>
        <v/>
      </c>
      <c r="AD32" s="81" t="str">
        <f>IF(AC32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3" spans="1:30" ht="22.5" customHeight="1" thickBot="1">
      <c r="A33" s="105"/>
      <c r="B33" s="107"/>
      <c r="C33" s="52" t="s">
        <v>69</v>
      </c>
      <c r="D33" s="104"/>
      <c r="E33" s="98"/>
      <c r="F33" s="98"/>
      <c r="G33" s="98"/>
      <c r="H33" s="103"/>
      <c r="I33" s="95"/>
      <c r="J33" s="96"/>
      <c r="K33" s="96"/>
      <c r="L33" s="96"/>
      <c r="M33" s="96"/>
      <c r="N33" s="97"/>
      <c r="O33" s="96"/>
      <c r="P33" s="80" t="str">
        <f t="shared" si="1"/>
        <v/>
      </c>
      <c r="Q33" s="96"/>
      <c r="R33" s="80" t="str">
        <f t="shared" si="2"/>
        <v/>
      </c>
      <c r="S33" s="81" t="str">
        <f>IF(R33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3" s="84">
        <f t="shared" si="3"/>
        <v>0</v>
      </c>
      <c r="U33" s="85">
        <f t="shared" si="4"/>
        <v>0</v>
      </c>
      <c r="V33" s="85">
        <f t="shared" si="5"/>
        <v>0</v>
      </c>
      <c r="W33" s="80">
        <f t="shared" si="6"/>
        <v>0</v>
      </c>
      <c r="X33" s="80">
        <f t="shared" si="7"/>
        <v>0</v>
      </c>
      <c r="Y33" s="86">
        <f>N33</f>
        <v>0</v>
      </c>
      <c r="Z33" s="85">
        <f>O33</f>
        <v>0</v>
      </c>
      <c r="AA33" s="85" t="str">
        <f>P33</f>
        <v/>
      </c>
      <c r="AB33" s="80" t="str">
        <f>IF(K5="",IFERROR(IF(OR(H33="北海道",H33="青森県",H33="岩手県",H33="宮城県",H33="秋田県",H33="山形県",H33="福島県",H33="茨城県",H33="栃木県",H33="群馬県",H33="埼玉県",H33="千葉県",H33="東京都",H33="神奈川県",H33="新潟県",H33="富山県",H33="石川県",H33="福井県",H33="山梨県",H33="長野県",H33="岐阜県",H33="静岡県",H33="愛知県",H33="三重県",H33="滋賀県",H33="京都府",H33="大阪府",H33="兵庫県",H33="奈良県",H33="和歌山県",H33="鳥取県",H33="島根県",H33="岡山県",H33="広島県",H33="山口県",H33="徳島県",H33="香川県",H33="愛媛県",H33="高知県",H33="福岡県",H33="佐賀県",H33="長崎県",H33="熊本県",H33="大分県",H33="宮崎県",H33="鹿児島県",H33="沖縄県"),IF(AA33=1,MIN(Q33,_xlfn.XLOOKUP($B$6,'(参考)宿泊費等'!$B$3:$B$25,_xlfn.XLOOKUP(H33,'(参考)宿泊費等'!$H$2:$BB$2,'(参考)宿泊費等'!$H$3:$BB$25,""),"")),""),""),""),"")</f>
        <v/>
      </c>
      <c r="AC33" s="80" t="str">
        <f>R33</f>
        <v/>
      </c>
      <c r="AD33" s="81" t="str">
        <f>IF(AC33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4" spans="1:30" ht="37.5" customHeight="1" thickBot="1">
      <c r="A34" s="164" t="s">
        <v>92</v>
      </c>
      <c r="B34" s="165"/>
      <c r="C34" s="165"/>
      <c r="D34" s="165"/>
      <c r="E34" s="165"/>
      <c r="F34" s="165"/>
      <c r="G34" s="165"/>
      <c r="H34" s="165"/>
      <c r="I34" s="70">
        <f t="shared" ref="I34:S34" si="20">SUM(I9:I33)</f>
        <v>0</v>
      </c>
      <c r="J34" s="71">
        <f t="shared" si="20"/>
        <v>0</v>
      </c>
      <c r="K34" s="72">
        <f t="shared" si="20"/>
        <v>0</v>
      </c>
      <c r="L34" s="73">
        <f t="shared" si="20"/>
        <v>0</v>
      </c>
      <c r="M34" s="71">
        <f t="shared" si="20"/>
        <v>0</v>
      </c>
      <c r="N34" s="73">
        <f t="shared" si="20"/>
        <v>0</v>
      </c>
      <c r="O34" s="71">
        <f t="shared" si="20"/>
        <v>0</v>
      </c>
      <c r="P34" s="71"/>
      <c r="Q34" s="71">
        <f t="shared" si="20"/>
        <v>0</v>
      </c>
      <c r="R34" s="71"/>
      <c r="S34" s="71">
        <f t="shared" si="20"/>
        <v>0</v>
      </c>
      <c r="T34" s="74">
        <f t="shared" ref="T34:AD34" si="21">SUM(T9:T33)</f>
        <v>0</v>
      </c>
      <c r="U34" s="75">
        <f t="shared" si="21"/>
        <v>0</v>
      </c>
      <c r="V34" s="75">
        <f t="shared" si="21"/>
        <v>0</v>
      </c>
      <c r="W34" s="75">
        <f t="shared" si="21"/>
        <v>0</v>
      </c>
      <c r="X34" s="75">
        <f t="shared" si="21"/>
        <v>0</v>
      </c>
      <c r="Y34" s="76">
        <f t="shared" si="21"/>
        <v>0</v>
      </c>
      <c r="Z34" s="75">
        <f t="shared" si="21"/>
        <v>0</v>
      </c>
      <c r="AA34" s="75"/>
      <c r="AB34" s="75">
        <f t="shared" si="21"/>
        <v>0</v>
      </c>
      <c r="AC34" s="75"/>
      <c r="AD34" s="77">
        <f t="shared" si="21"/>
        <v>0</v>
      </c>
    </row>
    <row r="35" spans="1:30" ht="19.5" customHeight="1" thickBot="1">
      <c r="C35" s="4"/>
      <c r="H35" s="4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37.5" customHeight="1" thickBot="1">
      <c r="H36" s="42"/>
      <c r="I36" s="166" t="s">
        <v>45</v>
      </c>
      <c r="J36" s="146"/>
      <c r="K36" s="146"/>
      <c r="L36" s="146"/>
      <c r="M36" s="146"/>
      <c r="N36" s="146"/>
      <c r="O36" s="155">
        <f>SUM(J34,K34,M34,O34,Q34,S34,K5)</f>
        <v>0</v>
      </c>
      <c r="P36" s="156"/>
      <c r="Q36" s="156"/>
      <c r="R36" s="156"/>
      <c r="S36" s="157"/>
      <c r="T36" s="145" t="s">
        <v>93</v>
      </c>
      <c r="U36" s="146"/>
      <c r="V36" s="146"/>
      <c r="W36" s="146"/>
      <c r="X36" s="146"/>
      <c r="Y36" s="146"/>
      <c r="Z36" s="155">
        <f>SUM(U34,V34,X34,Z34,AB34,AD34,V5)</f>
        <v>0</v>
      </c>
      <c r="AA36" s="156"/>
      <c r="AB36" s="156"/>
      <c r="AC36" s="156"/>
      <c r="AD36" s="157"/>
    </row>
    <row r="37" spans="1:30" ht="16.5" thickBot="1">
      <c r="A37" s="143" t="s">
        <v>94</v>
      </c>
      <c r="B37" s="143"/>
      <c r="C37" s="143"/>
      <c r="D37" s="143"/>
      <c r="E37" s="143"/>
      <c r="F37" s="143"/>
      <c r="G37" s="143"/>
      <c r="H37" s="143"/>
      <c r="I37" s="144"/>
      <c r="J37" s="144"/>
      <c r="K37" s="144"/>
      <c r="L37" s="144"/>
      <c r="M37" s="144"/>
      <c r="N37" s="144"/>
      <c r="O37" s="43"/>
      <c r="P37" s="43"/>
      <c r="Q37" s="43"/>
      <c r="R37" s="43"/>
      <c r="S37" s="43"/>
      <c r="T37" s="145" t="s">
        <v>95</v>
      </c>
      <c r="U37" s="146"/>
      <c r="V37" s="146"/>
      <c r="W37" s="146"/>
      <c r="X37" s="146"/>
      <c r="Y37" s="146"/>
      <c r="Z37" s="155">
        <f>O36-Z36</f>
        <v>0</v>
      </c>
      <c r="AA37" s="156"/>
      <c r="AB37" s="156"/>
      <c r="AC37" s="156"/>
      <c r="AD37" s="157"/>
    </row>
  </sheetData>
  <sheetProtection sheet="1" objects="1" scenarios="1" selectLockedCells="1"/>
  <protectedRanges>
    <protectedRange sqref="K5 P5 S5 A9:B33 D9:O33 Q9:Q33" name="範囲1"/>
  </protectedRanges>
  <mergeCells count="33">
    <mergeCell ref="T37:Y37"/>
    <mergeCell ref="Z37:AD37"/>
    <mergeCell ref="A34:H34"/>
    <mergeCell ref="I36:N36"/>
    <mergeCell ref="O36:S36"/>
    <mergeCell ref="T36:Y36"/>
    <mergeCell ref="A37:N37"/>
    <mergeCell ref="Z36:AD36"/>
    <mergeCell ref="AC6:AD6"/>
    <mergeCell ref="AA6:AB6"/>
    <mergeCell ref="R6:S6"/>
    <mergeCell ref="A1:AD1"/>
    <mergeCell ref="A2:F2"/>
    <mergeCell ref="AB5:AC5"/>
    <mergeCell ref="I5:J5"/>
    <mergeCell ref="I6:K6"/>
    <mergeCell ref="N6:O6"/>
    <mergeCell ref="T6:V6"/>
    <mergeCell ref="A3:AD3"/>
    <mergeCell ref="T4:AD4"/>
    <mergeCell ref="I4:S4"/>
    <mergeCell ref="B6:E6"/>
    <mergeCell ref="B5:E5"/>
    <mergeCell ref="Y6:Z6"/>
    <mergeCell ref="L6:M6"/>
    <mergeCell ref="W6:X6"/>
    <mergeCell ref="Y5:Z5"/>
    <mergeCell ref="T5:U5"/>
    <mergeCell ref="Q5:R5"/>
    <mergeCell ref="N5:O5"/>
    <mergeCell ref="V5:X5"/>
    <mergeCell ref="K5:M5"/>
    <mergeCell ref="P6:Q6"/>
  </mergeCells>
  <phoneticPr fontId="5"/>
  <conditionalFormatting sqref="K5:M5 P5 S5 A9:O33 Q9:Q33">
    <cfRule type="containsBlanks" dxfId="2" priority="2">
      <formula>LEN(TRIM(A5))=0</formula>
    </cfRule>
  </conditionalFormatting>
  <dataValidations count="1">
    <dataValidation type="list" allowBlank="1" showInputMessage="1" showErrorMessage="1" sqref="S5 P5" xr:uid="{00000000-0002-0000-03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3454B-7EBD-40CC-B819-1679E67BC53B}">
          <x14:formula1>
            <xm:f>'(参考)宿泊費等'!$H$2:$BB$2</xm:f>
          </x14:formula1>
          <xm:sqref>H9:H33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1FD0-6714-4589-9D7F-B3AB39F58EF4}">
  <sheetPr>
    <tabColor rgb="FFFFFF00"/>
    <pageSetUpPr fitToPage="1"/>
  </sheetPr>
  <dimension ref="A1:AD37"/>
  <sheetViews>
    <sheetView showZeros="0" view="pageBreakPreview" zoomScale="90" zoomScaleNormal="85" zoomScaleSheetLayoutView="90" workbookViewId="0">
      <selection sqref="A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0" s="7" customFormat="1" ht="15" customHeight="1">
      <c r="A2" s="178" t="s">
        <v>1</v>
      </c>
      <c r="B2" s="178"/>
      <c r="C2" s="178"/>
      <c r="D2" s="178"/>
      <c r="E2" s="178"/>
      <c r="F2" s="178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79" t="s">
        <v>105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</row>
    <row r="4" spans="1:30" ht="15.75">
      <c r="E4" s="8"/>
      <c r="F4" s="8"/>
      <c r="G4" s="8"/>
      <c r="H4" s="9"/>
      <c r="I4" s="181" t="s">
        <v>53</v>
      </c>
      <c r="J4" s="182"/>
      <c r="K4" s="182"/>
      <c r="L4" s="182"/>
      <c r="M4" s="182"/>
      <c r="N4" s="182"/>
      <c r="O4" s="182"/>
      <c r="P4" s="182"/>
      <c r="Q4" s="182"/>
      <c r="R4" s="182"/>
      <c r="S4" s="183"/>
      <c r="T4" s="181" t="s">
        <v>54</v>
      </c>
      <c r="U4" s="182"/>
      <c r="V4" s="182"/>
      <c r="W4" s="182"/>
      <c r="X4" s="182"/>
      <c r="Y4" s="182"/>
      <c r="Z4" s="182"/>
      <c r="AA4" s="182"/>
      <c r="AB4" s="182"/>
      <c r="AC4" s="182"/>
      <c r="AD4" s="183"/>
    </row>
    <row r="5" spans="1:30" ht="32.25" customHeight="1">
      <c r="A5" s="12" t="s">
        <v>55</v>
      </c>
      <c r="B5" s="154">
        <f>報告書!Z17</f>
        <v>0</v>
      </c>
      <c r="C5" s="154"/>
      <c r="D5" s="154"/>
      <c r="E5" s="154"/>
      <c r="F5" s="10"/>
      <c r="G5" s="10"/>
      <c r="H5" s="11"/>
      <c r="I5" s="173" t="s">
        <v>56</v>
      </c>
      <c r="J5" s="150"/>
      <c r="K5" s="174"/>
      <c r="L5" s="175"/>
      <c r="M5" s="176"/>
      <c r="N5" s="171" t="s">
        <v>57</v>
      </c>
      <c r="O5" s="172"/>
      <c r="P5" s="99"/>
      <c r="Q5" s="147" t="s">
        <v>59</v>
      </c>
      <c r="R5" s="148"/>
      <c r="S5" s="100"/>
      <c r="T5" s="173" t="s">
        <v>56</v>
      </c>
      <c r="U5" s="150"/>
      <c r="V5" s="151">
        <f>K5</f>
        <v>0</v>
      </c>
      <c r="W5" s="152"/>
      <c r="X5" s="153"/>
      <c r="Y5" s="171" t="s">
        <v>57</v>
      </c>
      <c r="Z5" s="172"/>
      <c r="AA5" s="79">
        <f>P5</f>
        <v>0</v>
      </c>
      <c r="AB5" s="147" t="s">
        <v>59</v>
      </c>
      <c r="AC5" s="148"/>
      <c r="AD5" s="78">
        <f>S5</f>
        <v>0</v>
      </c>
    </row>
    <row r="6" spans="1:30" ht="31.5" customHeight="1" thickBot="1">
      <c r="A6" s="12" t="s">
        <v>61</v>
      </c>
      <c r="B6" s="158">
        <f>報告書!O17</f>
        <v>0</v>
      </c>
      <c r="C6" s="158"/>
      <c r="D6" s="158"/>
      <c r="E6" s="158"/>
      <c r="I6" s="167" t="s">
        <v>62</v>
      </c>
      <c r="J6" s="160"/>
      <c r="K6" s="160"/>
      <c r="L6" s="141" t="s">
        <v>63</v>
      </c>
      <c r="M6" s="142"/>
      <c r="N6" s="159" t="s">
        <v>64</v>
      </c>
      <c r="O6" s="160"/>
      <c r="P6" s="168" t="s">
        <v>65</v>
      </c>
      <c r="Q6" s="168"/>
      <c r="R6" s="169" t="s">
        <v>66</v>
      </c>
      <c r="S6" s="170"/>
      <c r="T6" s="167" t="str">
        <f>I6</f>
        <v>鉄道賃</v>
      </c>
      <c r="U6" s="160"/>
      <c r="V6" s="160"/>
      <c r="W6" s="141" t="str">
        <f>L6</f>
        <v>航空賃</v>
      </c>
      <c r="X6" s="142"/>
      <c r="Y6" s="159" t="s">
        <v>64</v>
      </c>
      <c r="Z6" s="160"/>
      <c r="AA6" s="161" t="str">
        <f>P6</f>
        <v>宿泊費</v>
      </c>
      <c r="AB6" s="162"/>
      <c r="AC6" s="161" t="str">
        <f>R6</f>
        <v>宿泊手当</v>
      </c>
      <c r="AD6" s="163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106</v>
      </c>
      <c r="R7" s="24" t="s">
        <v>78</v>
      </c>
      <c r="S7" s="25" t="s">
        <v>80</v>
      </c>
      <c r="T7" s="20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4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105"/>
      <c r="B9" s="106"/>
      <c r="C9" s="46" t="s">
        <v>69</v>
      </c>
      <c r="D9" s="101"/>
      <c r="E9" s="102"/>
      <c r="F9" s="102"/>
      <c r="G9" s="102"/>
      <c r="H9" s="103"/>
      <c r="I9" s="91"/>
      <c r="J9" s="92"/>
      <c r="K9" s="92"/>
      <c r="L9" s="92"/>
      <c r="M9" s="92"/>
      <c r="N9" s="93"/>
      <c r="O9" s="94"/>
      <c r="P9" s="80" t="str">
        <f>IF(H9="","",1)</f>
        <v/>
      </c>
      <c r="Q9" s="92"/>
      <c r="R9" s="80" t="str">
        <f>P9</f>
        <v/>
      </c>
      <c r="S9" s="81" t="str">
        <f>IF(R9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9" s="82">
        <f t="shared" ref="T9:AA24" si="0">I9</f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105"/>
      <c r="B10" s="107"/>
      <c r="C10" s="52" t="s">
        <v>69</v>
      </c>
      <c r="D10" s="104"/>
      <c r="E10" s="98"/>
      <c r="F10" s="98"/>
      <c r="G10" s="98"/>
      <c r="H10" s="103"/>
      <c r="I10" s="95"/>
      <c r="J10" s="96"/>
      <c r="K10" s="96"/>
      <c r="L10" s="96"/>
      <c r="M10" s="96"/>
      <c r="N10" s="97"/>
      <c r="O10" s="96"/>
      <c r="P10" s="80" t="str">
        <f t="shared" ref="P10:P33" si="1">IF(H10="","",1)</f>
        <v/>
      </c>
      <c r="Q10" s="96"/>
      <c r="R10" s="80" t="str">
        <f t="shared" ref="R10:R33" si="2">P10</f>
        <v/>
      </c>
      <c r="S10" s="81" t="str">
        <f>IF(R10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,""),"")</f>
        <v/>
      </c>
      <c r="AC10" s="80" t="str">
        <f t="shared" ref="AC10:AC32" si="3">R10</f>
        <v/>
      </c>
      <c r="AD10" s="81" t="str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1" spans="1:30" ht="22.5" customHeight="1">
      <c r="A11" s="105"/>
      <c r="B11" s="107"/>
      <c r="C11" s="52" t="s">
        <v>69</v>
      </c>
      <c r="D11" s="104"/>
      <c r="E11" s="98"/>
      <c r="F11" s="98"/>
      <c r="G11" s="98"/>
      <c r="H11" s="103"/>
      <c r="I11" s="95"/>
      <c r="J11" s="96"/>
      <c r="K11" s="96"/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81" t="str">
        <f>IF(R11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>
      <c r="A12" s="105"/>
      <c r="B12" s="107"/>
      <c r="C12" s="52" t="s">
        <v>69</v>
      </c>
      <c r="D12" s="104"/>
      <c r="E12" s="98"/>
      <c r="F12" s="98"/>
      <c r="G12" s="98"/>
      <c r="H12" s="103"/>
      <c r="I12" s="95"/>
      <c r="J12" s="96"/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81" t="str">
        <f>IF(R12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0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3" spans="1:30" ht="22.5" customHeight="1">
      <c r="A13" s="105"/>
      <c r="B13" s="107"/>
      <c r="C13" s="52" t="s">
        <v>69</v>
      </c>
      <c r="D13" s="104"/>
      <c r="E13" s="98"/>
      <c r="F13" s="98"/>
      <c r="G13" s="98"/>
      <c r="H13" s="103"/>
      <c r="I13" s="95"/>
      <c r="J13" s="96"/>
      <c r="K13" s="96"/>
      <c r="L13" s="96"/>
      <c r="M13" s="96"/>
      <c r="N13" s="97"/>
      <c r="O13" s="96"/>
      <c r="P13" s="80" t="str">
        <f t="shared" si="1"/>
        <v/>
      </c>
      <c r="Q13" s="96"/>
      <c r="R13" s="80" t="str">
        <f t="shared" si="2"/>
        <v/>
      </c>
      <c r="S13" s="81" t="str">
        <f>IF(R13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0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$6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4" spans="1:30" ht="22.5" customHeight="1">
      <c r="A14" s="105"/>
      <c r="B14" s="107"/>
      <c r="C14" s="52" t="s">
        <v>69</v>
      </c>
      <c r="D14" s="104"/>
      <c r="E14" s="98"/>
      <c r="F14" s="98"/>
      <c r="G14" s="98"/>
      <c r="H14" s="103"/>
      <c r="I14" s="95"/>
      <c r="J14" s="96"/>
      <c r="K14" s="96"/>
      <c r="L14" s="96"/>
      <c r="M14" s="96"/>
      <c r="N14" s="97"/>
      <c r="O14" s="96"/>
      <c r="P14" s="80" t="str">
        <f t="shared" si="1"/>
        <v/>
      </c>
      <c r="Q14" s="96"/>
      <c r="R14" s="80" t="str">
        <f t="shared" si="2"/>
        <v/>
      </c>
      <c r="S14" s="81" t="str">
        <f>IF(R14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0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$6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5" spans="1:30" ht="22.5" customHeight="1">
      <c r="A15" s="105"/>
      <c r="B15" s="107"/>
      <c r="C15" s="52" t="s">
        <v>69</v>
      </c>
      <c r="D15" s="104"/>
      <c r="E15" s="98"/>
      <c r="F15" s="98"/>
      <c r="G15" s="98"/>
      <c r="H15" s="103"/>
      <c r="I15" s="95"/>
      <c r="J15" s="96"/>
      <c r="K15" s="96"/>
      <c r="L15" s="96"/>
      <c r="M15" s="96"/>
      <c r="N15" s="97"/>
      <c r="O15" s="96"/>
      <c r="P15" s="80" t="str">
        <f t="shared" si="1"/>
        <v/>
      </c>
      <c r="Q15" s="96"/>
      <c r="R15" s="80" t="str">
        <f t="shared" si="2"/>
        <v/>
      </c>
      <c r="S15" s="81" t="str">
        <f>IF(R15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0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$6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6" spans="1:30" ht="22.5" customHeight="1">
      <c r="A16" s="105"/>
      <c r="B16" s="107"/>
      <c r="C16" s="52" t="s">
        <v>69</v>
      </c>
      <c r="D16" s="104"/>
      <c r="E16" s="98"/>
      <c r="F16" s="98"/>
      <c r="G16" s="98"/>
      <c r="H16" s="103"/>
      <c r="I16" s="95"/>
      <c r="J16" s="96"/>
      <c r="K16" s="96"/>
      <c r="L16" s="96"/>
      <c r="M16" s="96"/>
      <c r="N16" s="97"/>
      <c r="O16" s="96"/>
      <c r="P16" s="80" t="str">
        <f t="shared" si="1"/>
        <v/>
      </c>
      <c r="Q16" s="96"/>
      <c r="R16" s="80" t="str">
        <f t="shared" si="2"/>
        <v/>
      </c>
      <c r="S16" s="81" t="str">
        <f>IF(R16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0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$6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7" spans="1:30" ht="22.5" customHeight="1">
      <c r="A17" s="105"/>
      <c r="B17" s="107"/>
      <c r="C17" s="52" t="s">
        <v>69</v>
      </c>
      <c r="D17" s="104"/>
      <c r="E17" s="98"/>
      <c r="F17" s="98"/>
      <c r="G17" s="98"/>
      <c r="H17" s="103"/>
      <c r="I17" s="95"/>
      <c r="J17" s="96"/>
      <c r="K17" s="96"/>
      <c r="L17" s="96"/>
      <c r="M17" s="96"/>
      <c r="N17" s="97"/>
      <c r="O17" s="96"/>
      <c r="P17" s="80" t="str">
        <f t="shared" si="1"/>
        <v/>
      </c>
      <c r="Q17" s="96"/>
      <c r="R17" s="80" t="str">
        <f t="shared" si="2"/>
        <v/>
      </c>
      <c r="S17" s="81" t="str">
        <f>IF(R17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0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$6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8" spans="1:30" ht="22.5" customHeight="1">
      <c r="A18" s="105"/>
      <c r="B18" s="107"/>
      <c r="C18" s="52" t="s">
        <v>69</v>
      </c>
      <c r="D18" s="104"/>
      <c r="E18" s="98"/>
      <c r="F18" s="98"/>
      <c r="G18" s="98"/>
      <c r="H18" s="103"/>
      <c r="I18" s="95"/>
      <c r="J18" s="96"/>
      <c r="K18" s="96"/>
      <c r="L18" s="96"/>
      <c r="M18" s="96"/>
      <c r="N18" s="97"/>
      <c r="O18" s="96"/>
      <c r="P18" s="80" t="str">
        <f t="shared" si="1"/>
        <v/>
      </c>
      <c r="Q18" s="96"/>
      <c r="R18" s="80" t="str">
        <f t="shared" si="2"/>
        <v/>
      </c>
      <c r="S18" s="81" t="str">
        <f>IF(R18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0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$6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9" spans="1:30" ht="22.5" customHeight="1">
      <c r="A19" s="105"/>
      <c r="B19" s="107"/>
      <c r="C19" s="52" t="s">
        <v>69</v>
      </c>
      <c r="D19" s="104"/>
      <c r="E19" s="98"/>
      <c r="F19" s="98"/>
      <c r="G19" s="98"/>
      <c r="H19" s="103"/>
      <c r="I19" s="95"/>
      <c r="J19" s="96"/>
      <c r="K19" s="96"/>
      <c r="L19" s="96"/>
      <c r="M19" s="96"/>
      <c r="N19" s="97"/>
      <c r="O19" s="96"/>
      <c r="P19" s="80" t="str">
        <f t="shared" si="1"/>
        <v/>
      </c>
      <c r="Q19" s="96"/>
      <c r="R19" s="80" t="str">
        <f t="shared" si="2"/>
        <v/>
      </c>
      <c r="S19" s="81" t="str">
        <f>IF(R19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0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$6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0" spans="1:30" ht="22.5" customHeight="1">
      <c r="A20" s="105"/>
      <c r="B20" s="107"/>
      <c r="C20" s="52" t="s">
        <v>69</v>
      </c>
      <c r="D20" s="104"/>
      <c r="E20" s="98"/>
      <c r="F20" s="98"/>
      <c r="G20" s="98"/>
      <c r="H20" s="103"/>
      <c r="I20" s="95"/>
      <c r="J20" s="96"/>
      <c r="K20" s="96"/>
      <c r="L20" s="96"/>
      <c r="M20" s="96"/>
      <c r="N20" s="97"/>
      <c r="O20" s="96"/>
      <c r="P20" s="80" t="str">
        <f t="shared" si="1"/>
        <v/>
      </c>
      <c r="Q20" s="96"/>
      <c r="R20" s="80" t="str">
        <f t="shared" si="2"/>
        <v/>
      </c>
      <c r="S20" s="81" t="str">
        <f>IF(R20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0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$6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1" spans="1:30" ht="22.5" customHeight="1">
      <c r="A21" s="105"/>
      <c r="B21" s="107"/>
      <c r="C21" s="52" t="s">
        <v>69</v>
      </c>
      <c r="D21" s="104"/>
      <c r="E21" s="98"/>
      <c r="F21" s="98"/>
      <c r="G21" s="98"/>
      <c r="H21" s="103"/>
      <c r="I21" s="95"/>
      <c r="J21" s="96"/>
      <c r="K21" s="96"/>
      <c r="L21" s="96"/>
      <c r="M21" s="96"/>
      <c r="N21" s="97"/>
      <c r="O21" s="96"/>
      <c r="P21" s="80" t="str">
        <f t="shared" si="1"/>
        <v/>
      </c>
      <c r="Q21" s="96"/>
      <c r="R21" s="80" t="str">
        <f t="shared" si="2"/>
        <v/>
      </c>
      <c r="S21" s="81" t="str">
        <f>IF(R21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0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$6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2" spans="1:30" ht="22.5" customHeight="1">
      <c r="A22" s="105"/>
      <c r="B22" s="107"/>
      <c r="C22" s="52" t="s">
        <v>69</v>
      </c>
      <c r="D22" s="104"/>
      <c r="E22" s="98"/>
      <c r="F22" s="98"/>
      <c r="G22" s="98"/>
      <c r="H22" s="103"/>
      <c r="I22" s="95"/>
      <c r="J22" s="96"/>
      <c r="K22" s="96"/>
      <c r="L22" s="96"/>
      <c r="M22" s="96"/>
      <c r="N22" s="97"/>
      <c r="O22" s="96"/>
      <c r="P22" s="80" t="str">
        <f t="shared" si="1"/>
        <v/>
      </c>
      <c r="Q22" s="96"/>
      <c r="R22" s="80" t="str">
        <f t="shared" si="2"/>
        <v/>
      </c>
      <c r="S22" s="81" t="str">
        <f>IF(R22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0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$6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3" spans="1:30" ht="22.5" customHeight="1">
      <c r="A23" s="105"/>
      <c r="B23" s="107"/>
      <c r="C23" s="52" t="s">
        <v>69</v>
      </c>
      <c r="D23" s="104"/>
      <c r="E23" s="98"/>
      <c r="F23" s="98"/>
      <c r="G23" s="98"/>
      <c r="H23" s="103"/>
      <c r="I23" s="95"/>
      <c r="J23" s="96"/>
      <c r="K23" s="96"/>
      <c r="L23" s="96"/>
      <c r="M23" s="96"/>
      <c r="N23" s="97"/>
      <c r="O23" s="96"/>
      <c r="P23" s="80" t="str">
        <f t="shared" si="1"/>
        <v/>
      </c>
      <c r="Q23" s="96"/>
      <c r="R23" s="80" t="str">
        <f t="shared" si="2"/>
        <v/>
      </c>
      <c r="S23" s="81" t="str">
        <f>IF(R23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0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$6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4" spans="1:30" ht="22.5" customHeight="1">
      <c r="A24" s="105"/>
      <c r="B24" s="107"/>
      <c r="C24" s="52" t="s">
        <v>69</v>
      </c>
      <c r="D24" s="104"/>
      <c r="E24" s="98"/>
      <c r="F24" s="98"/>
      <c r="G24" s="98"/>
      <c r="H24" s="103"/>
      <c r="I24" s="95"/>
      <c r="J24" s="96"/>
      <c r="K24" s="96"/>
      <c r="L24" s="96"/>
      <c r="M24" s="96"/>
      <c r="N24" s="97"/>
      <c r="O24" s="96"/>
      <c r="P24" s="80" t="str">
        <f t="shared" si="1"/>
        <v/>
      </c>
      <c r="Q24" s="96"/>
      <c r="R24" s="80" t="str">
        <f t="shared" si="2"/>
        <v/>
      </c>
      <c r="S24" s="81" t="str">
        <f>IF(R24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4" s="84">
        <f t="shared" si="0"/>
        <v>0</v>
      </c>
      <c r="U24" s="85">
        <f t="shared" si="0"/>
        <v>0</v>
      </c>
      <c r="V24" s="85">
        <f t="shared" si="0"/>
        <v>0</v>
      </c>
      <c r="W24" s="80">
        <f t="shared" si="0"/>
        <v>0</v>
      </c>
      <c r="X24" s="80">
        <f t="shared" si="0"/>
        <v>0</v>
      </c>
      <c r="Y24" s="86">
        <f t="shared" si="0"/>
        <v>0</v>
      </c>
      <c r="Z24" s="85">
        <f t="shared" si="0"/>
        <v>0</v>
      </c>
      <c r="AA24" s="85" t="str">
        <f t="shared" si="0"/>
        <v/>
      </c>
      <c r="AB24" s="80" t="str">
        <f>IF(K5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$6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5" spans="1:30" ht="22.5" customHeight="1">
      <c r="A25" s="105"/>
      <c r="B25" s="107"/>
      <c r="C25" s="52" t="s">
        <v>69</v>
      </c>
      <c r="D25" s="104"/>
      <c r="E25" s="98"/>
      <c r="F25" s="98"/>
      <c r="G25" s="98"/>
      <c r="H25" s="103"/>
      <c r="I25" s="95"/>
      <c r="J25" s="96"/>
      <c r="K25" s="96"/>
      <c r="L25" s="96"/>
      <c r="M25" s="96"/>
      <c r="N25" s="97"/>
      <c r="O25" s="96"/>
      <c r="P25" s="80" t="str">
        <f t="shared" si="1"/>
        <v/>
      </c>
      <c r="Q25" s="96"/>
      <c r="R25" s="80" t="str">
        <f t="shared" si="2"/>
        <v/>
      </c>
      <c r="S25" s="81" t="str">
        <f>IF(R25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5" s="84">
        <f t="shared" ref="T25:AA33" si="4">I25</f>
        <v>0</v>
      </c>
      <c r="U25" s="85">
        <f t="shared" si="4"/>
        <v>0</v>
      </c>
      <c r="V25" s="85">
        <f t="shared" si="4"/>
        <v>0</v>
      </c>
      <c r="W25" s="80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5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$6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6" spans="1:30" ht="22.5" customHeight="1">
      <c r="A26" s="105"/>
      <c r="B26" s="107"/>
      <c r="C26" s="52" t="s">
        <v>69</v>
      </c>
      <c r="D26" s="104"/>
      <c r="E26" s="98"/>
      <c r="F26" s="98"/>
      <c r="G26" s="98"/>
      <c r="H26" s="103"/>
      <c r="I26" s="95"/>
      <c r="J26" s="96"/>
      <c r="K26" s="96"/>
      <c r="L26" s="96"/>
      <c r="M26" s="96"/>
      <c r="N26" s="97"/>
      <c r="O26" s="96"/>
      <c r="P26" s="80" t="str">
        <f t="shared" si="1"/>
        <v/>
      </c>
      <c r="Q26" s="96"/>
      <c r="R26" s="80" t="str">
        <f t="shared" si="2"/>
        <v/>
      </c>
      <c r="S26" s="81" t="str">
        <f>IF(R26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0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5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$6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7" spans="1:30" ht="22.5" customHeight="1">
      <c r="A27" s="105"/>
      <c r="B27" s="107"/>
      <c r="C27" s="52" t="s">
        <v>69</v>
      </c>
      <c r="D27" s="104"/>
      <c r="E27" s="98"/>
      <c r="F27" s="98"/>
      <c r="G27" s="98"/>
      <c r="H27" s="103"/>
      <c r="I27" s="95"/>
      <c r="J27" s="96"/>
      <c r="K27" s="96"/>
      <c r="L27" s="96"/>
      <c r="M27" s="96"/>
      <c r="N27" s="97"/>
      <c r="O27" s="96"/>
      <c r="P27" s="80" t="str">
        <f t="shared" si="1"/>
        <v/>
      </c>
      <c r="Q27" s="96"/>
      <c r="R27" s="80" t="str">
        <f t="shared" si="2"/>
        <v/>
      </c>
      <c r="S27" s="81" t="str">
        <f>IF(R27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0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5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$6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8" spans="1:30" ht="22.5" customHeight="1">
      <c r="A28" s="105"/>
      <c r="B28" s="107"/>
      <c r="C28" s="52" t="s">
        <v>69</v>
      </c>
      <c r="D28" s="104"/>
      <c r="E28" s="98"/>
      <c r="F28" s="98"/>
      <c r="G28" s="98"/>
      <c r="H28" s="103"/>
      <c r="I28" s="95"/>
      <c r="J28" s="96"/>
      <c r="K28" s="96"/>
      <c r="L28" s="96"/>
      <c r="M28" s="96"/>
      <c r="N28" s="97"/>
      <c r="O28" s="96"/>
      <c r="P28" s="80" t="str">
        <f t="shared" si="1"/>
        <v/>
      </c>
      <c r="Q28" s="96"/>
      <c r="R28" s="80" t="str">
        <f t="shared" si="2"/>
        <v/>
      </c>
      <c r="S28" s="81" t="str">
        <f>IF(R28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0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5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$6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9" spans="1:30" ht="22.5" customHeight="1">
      <c r="A29" s="105"/>
      <c r="B29" s="107"/>
      <c r="C29" s="52" t="s">
        <v>69</v>
      </c>
      <c r="D29" s="104"/>
      <c r="E29" s="98"/>
      <c r="F29" s="98"/>
      <c r="G29" s="98"/>
      <c r="H29" s="103"/>
      <c r="I29" s="95"/>
      <c r="J29" s="96"/>
      <c r="K29" s="96"/>
      <c r="L29" s="96"/>
      <c r="M29" s="96"/>
      <c r="N29" s="97"/>
      <c r="O29" s="96"/>
      <c r="P29" s="80" t="str">
        <f t="shared" si="1"/>
        <v/>
      </c>
      <c r="Q29" s="96"/>
      <c r="R29" s="80" t="str">
        <f t="shared" si="2"/>
        <v/>
      </c>
      <c r="S29" s="81" t="str">
        <f>IF(R29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0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5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$6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0" spans="1:30" ht="22.5" customHeight="1">
      <c r="A30" s="105"/>
      <c r="B30" s="107"/>
      <c r="C30" s="52" t="s">
        <v>69</v>
      </c>
      <c r="D30" s="104"/>
      <c r="E30" s="98"/>
      <c r="F30" s="98"/>
      <c r="G30" s="98"/>
      <c r="H30" s="103"/>
      <c r="I30" s="95"/>
      <c r="J30" s="96"/>
      <c r="K30" s="96"/>
      <c r="L30" s="96"/>
      <c r="M30" s="96"/>
      <c r="N30" s="97"/>
      <c r="O30" s="96"/>
      <c r="P30" s="80" t="str">
        <f t="shared" si="1"/>
        <v/>
      </c>
      <c r="Q30" s="96"/>
      <c r="R30" s="80" t="str">
        <f t="shared" si="2"/>
        <v/>
      </c>
      <c r="S30" s="81" t="str">
        <f>IF(R30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0">
        <f t="shared" si="4"/>
        <v>0</v>
      </c>
      <c r="X30" s="80">
        <f t="shared" si="4"/>
        <v>0</v>
      </c>
      <c r="Y30" s="86">
        <f t="shared" si="4"/>
        <v>0</v>
      </c>
      <c r="Z30" s="85">
        <f t="shared" si="4"/>
        <v>0</v>
      </c>
      <c r="AA30" s="85" t="str">
        <f t="shared" si="4"/>
        <v/>
      </c>
      <c r="AB30" s="80" t="str">
        <f>IF(K5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$6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1" spans="1:30" ht="22.5" customHeight="1">
      <c r="A31" s="105"/>
      <c r="B31" s="107"/>
      <c r="C31" s="52" t="s">
        <v>69</v>
      </c>
      <c r="D31" s="104"/>
      <c r="E31" s="98"/>
      <c r="F31" s="98"/>
      <c r="G31" s="98"/>
      <c r="H31" s="103"/>
      <c r="I31" s="95"/>
      <c r="J31" s="96"/>
      <c r="K31" s="96"/>
      <c r="L31" s="96"/>
      <c r="M31" s="96"/>
      <c r="N31" s="97"/>
      <c r="O31" s="96"/>
      <c r="P31" s="80" t="str">
        <f t="shared" si="1"/>
        <v/>
      </c>
      <c r="Q31" s="96"/>
      <c r="R31" s="80" t="str">
        <f t="shared" si="2"/>
        <v/>
      </c>
      <c r="S31" s="81" t="str">
        <f>IF(R31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0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5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$6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2" spans="1:30" ht="22.5" customHeight="1">
      <c r="A32" s="105"/>
      <c r="B32" s="107"/>
      <c r="C32" s="52" t="s">
        <v>69</v>
      </c>
      <c r="D32" s="104"/>
      <c r="E32" s="98"/>
      <c r="F32" s="98"/>
      <c r="G32" s="98"/>
      <c r="H32" s="103"/>
      <c r="I32" s="95"/>
      <c r="J32" s="96"/>
      <c r="K32" s="96"/>
      <c r="L32" s="96"/>
      <c r="M32" s="96"/>
      <c r="N32" s="97"/>
      <c r="O32" s="96"/>
      <c r="P32" s="80" t="str">
        <f t="shared" si="1"/>
        <v/>
      </c>
      <c r="Q32" s="96"/>
      <c r="R32" s="80" t="str">
        <f t="shared" si="2"/>
        <v/>
      </c>
      <c r="S32" s="81" t="str">
        <f>IF(R32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0">
        <f t="shared" si="4"/>
        <v>0</v>
      </c>
      <c r="X32" s="80">
        <f t="shared" si="4"/>
        <v>0</v>
      </c>
      <c r="Y32" s="86">
        <f>N32</f>
        <v>0</v>
      </c>
      <c r="Z32" s="85">
        <f t="shared" si="4"/>
        <v>0</v>
      </c>
      <c r="AA32" s="85" t="str">
        <f>P32</f>
        <v/>
      </c>
      <c r="AB32" s="80" t="str">
        <f>IF(K5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$6,'(参考)宿泊費等'!$B$3:$B$25,_xlfn.XLOOKUP(H32,'(参考)宿泊費等'!$H$2:$BB$2,'(参考)宿泊費等'!$H$3:$BB$25,""),"")),""),""),""),"")</f>
        <v/>
      </c>
      <c r="AC32" s="80" t="str">
        <f t="shared" si="3"/>
        <v/>
      </c>
      <c r="AD32" s="81" t="str">
        <f>IF(AC32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3" spans="1:30" ht="22.5" customHeight="1" thickBot="1">
      <c r="A33" s="105"/>
      <c r="B33" s="107"/>
      <c r="C33" s="52" t="s">
        <v>69</v>
      </c>
      <c r="D33" s="104"/>
      <c r="E33" s="98"/>
      <c r="F33" s="98"/>
      <c r="G33" s="98"/>
      <c r="H33" s="103"/>
      <c r="I33" s="95"/>
      <c r="J33" s="96"/>
      <c r="K33" s="96"/>
      <c r="L33" s="96"/>
      <c r="M33" s="96"/>
      <c r="N33" s="97"/>
      <c r="O33" s="96"/>
      <c r="P33" s="80" t="str">
        <f t="shared" si="1"/>
        <v/>
      </c>
      <c r="Q33" s="96"/>
      <c r="R33" s="80" t="str">
        <f t="shared" si="2"/>
        <v/>
      </c>
      <c r="S33" s="81" t="str">
        <f>IF(R33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3" s="84">
        <f t="shared" si="4"/>
        <v>0</v>
      </c>
      <c r="U33" s="85">
        <f t="shared" si="4"/>
        <v>0</v>
      </c>
      <c r="V33" s="85">
        <f t="shared" si="4"/>
        <v>0</v>
      </c>
      <c r="W33" s="80">
        <f t="shared" si="4"/>
        <v>0</v>
      </c>
      <c r="X33" s="80">
        <f t="shared" si="4"/>
        <v>0</v>
      </c>
      <c r="Y33" s="86">
        <f>N33</f>
        <v>0</v>
      </c>
      <c r="Z33" s="85">
        <f>O33</f>
        <v>0</v>
      </c>
      <c r="AA33" s="85" t="str">
        <f>P33</f>
        <v/>
      </c>
      <c r="AB33" s="80" t="str">
        <f>IF(K5="",IFERROR(IF(OR(H33="北海道",H33="青森県",H33="岩手県",H33="宮城県",H33="秋田県",H33="山形県",H33="福島県",H33="茨城県",H33="栃木県",H33="群馬県",H33="埼玉県",H33="千葉県",H33="東京都",H33="神奈川県",H33="新潟県",H33="富山県",H33="石川県",H33="福井県",H33="山梨県",H33="長野県",H33="岐阜県",H33="静岡県",H33="愛知県",H33="三重県",H33="滋賀県",H33="京都府",H33="大阪府",H33="兵庫県",H33="奈良県",H33="和歌山県",H33="鳥取県",H33="島根県",H33="岡山県",H33="広島県",H33="山口県",H33="徳島県",H33="香川県",H33="愛媛県",H33="高知県",H33="福岡県",H33="佐賀県",H33="長崎県",H33="熊本県",H33="大分県",H33="宮崎県",H33="鹿児島県",H33="沖縄県"),IF(AA33=1,MIN(Q33,_xlfn.XLOOKUP($B$6,'(参考)宿泊費等'!$B$3:$B$25,_xlfn.XLOOKUP(H33,'(参考)宿泊費等'!$H$2:$BB$2,'(参考)宿泊費等'!$H$3:$BB$25,""),"")),""),""),""),"")</f>
        <v/>
      </c>
      <c r="AC33" s="80" t="str">
        <f>R33</f>
        <v/>
      </c>
      <c r="AD33" s="81" t="str">
        <f>IF(AC33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4" spans="1:30" ht="37.5" customHeight="1" thickBot="1">
      <c r="A34" s="164" t="s">
        <v>92</v>
      </c>
      <c r="B34" s="165"/>
      <c r="C34" s="165"/>
      <c r="D34" s="165"/>
      <c r="E34" s="165"/>
      <c r="F34" s="165"/>
      <c r="G34" s="165"/>
      <c r="H34" s="165"/>
      <c r="I34" s="70">
        <f t="shared" ref="I34:AD34" si="5">SUM(I9:I33)</f>
        <v>0</v>
      </c>
      <c r="J34" s="71">
        <f t="shared" si="5"/>
        <v>0</v>
      </c>
      <c r="K34" s="72">
        <f t="shared" si="5"/>
        <v>0</v>
      </c>
      <c r="L34" s="73">
        <f t="shared" si="5"/>
        <v>0</v>
      </c>
      <c r="M34" s="71">
        <f t="shared" si="5"/>
        <v>0</v>
      </c>
      <c r="N34" s="73">
        <f t="shared" si="5"/>
        <v>0</v>
      </c>
      <c r="O34" s="71">
        <f t="shared" si="5"/>
        <v>0</v>
      </c>
      <c r="P34" s="71"/>
      <c r="Q34" s="71">
        <f t="shared" si="5"/>
        <v>0</v>
      </c>
      <c r="R34" s="71"/>
      <c r="S34" s="71">
        <f t="shared" si="5"/>
        <v>0</v>
      </c>
      <c r="T34" s="74">
        <f t="shared" si="5"/>
        <v>0</v>
      </c>
      <c r="U34" s="75">
        <f t="shared" si="5"/>
        <v>0</v>
      </c>
      <c r="V34" s="75">
        <f t="shared" si="5"/>
        <v>0</v>
      </c>
      <c r="W34" s="75">
        <f t="shared" si="5"/>
        <v>0</v>
      </c>
      <c r="X34" s="75">
        <f t="shared" si="5"/>
        <v>0</v>
      </c>
      <c r="Y34" s="76">
        <f t="shared" si="5"/>
        <v>0</v>
      </c>
      <c r="Z34" s="75">
        <f t="shared" si="5"/>
        <v>0</v>
      </c>
      <c r="AA34" s="75"/>
      <c r="AB34" s="75">
        <f t="shared" si="5"/>
        <v>0</v>
      </c>
      <c r="AC34" s="75"/>
      <c r="AD34" s="77">
        <f t="shared" si="5"/>
        <v>0</v>
      </c>
    </row>
    <row r="35" spans="1:30" ht="19.5" customHeight="1" thickBot="1">
      <c r="C35" s="4"/>
      <c r="H35" s="4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37.5" customHeight="1" thickBot="1">
      <c r="H36" s="42"/>
      <c r="I36" s="166" t="s">
        <v>45</v>
      </c>
      <c r="J36" s="146"/>
      <c r="K36" s="146"/>
      <c r="L36" s="146"/>
      <c r="M36" s="146"/>
      <c r="N36" s="146"/>
      <c r="O36" s="155">
        <f>SUM(J34,K34,M34,O34,Q34,S34,K5)</f>
        <v>0</v>
      </c>
      <c r="P36" s="156"/>
      <c r="Q36" s="156"/>
      <c r="R36" s="156"/>
      <c r="S36" s="157"/>
      <c r="T36" s="145" t="s">
        <v>93</v>
      </c>
      <c r="U36" s="146"/>
      <c r="V36" s="146"/>
      <c r="W36" s="146"/>
      <c r="X36" s="146"/>
      <c r="Y36" s="146"/>
      <c r="Z36" s="155">
        <f>SUM(U34,V34,X34,Z34,AB34,AD34,V5)</f>
        <v>0</v>
      </c>
      <c r="AA36" s="156"/>
      <c r="AB36" s="156"/>
      <c r="AC36" s="156"/>
      <c r="AD36" s="157"/>
    </row>
    <row r="37" spans="1:30" ht="16.5" thickBot="1">
      <c r="A37" s="143" t="s">
        <v>94</v>
      </c>
      <c r="B37" s="143"/>
      <c r="C37" s="143"/>
      <c r="D37" s="143"/>
      <c r="E37" s="143"/>
      <c r="F37" s="143"/>
      <c r="G37" s="143"/>
      <c r="H37" s="143"/>
      <c r="I37" s="144"/>
      <c r="J37" s="144"/>
      <c r="K37" s="144"/>
      <c r="L37" s="144"/>
      <c r="M37" s="144"/>
      <c r="N37" s="144"/>
      <c r="O37" s="43"/>
      <c r="P37" s="43"/>
      <c r="Q37" s="43"/>
      <c r="R37" s="43"/>
      <c r="S37" s="43"/>
      <c r="T37" s="145" t="s">
        <v>95</v>
      </c>
      <c r="U37" s="146"/>
      <c r="V37" s="146"/>
      <c r="W37" s="146"/>
      <c r="X37" s="146"/>
      <c r="Y37" s="146"/>
      <c r="Z37" s="155">
        <f>O36-Z36</f>
        <v>0</v>
      </c>
      <c r="AA37" s="156"/>
      <c r="AB37" s="156"/>
      <c r="AC37" s="156"/>
      <c r="AD37" s="157"/>
    </row>
  </sheetData>
  <sheetProtection sheet="1" objects="1" scenarios="1" selectLockedCells="1"/>
  <protectedRanges>
    <protectedRange sqref="K5 P5 S5 A9:B33 D9:O33 Q9:Q33" name="範囲1"/>
  </protectedRanges>
  <mergeCells count="33">
    <mergeCell ref="I36:N36"/>
    <mergeCell ref="O36:S36"/>
    <mergeCell ref="T36:Y36"/>
    <mergeCell ref="Z36:AD36"/>
    <mergeCell ref="A37:N37"/>
    <mergeCell ref="T37:Y37"/>
    <mergeCell ref="Z37:AD37"/>
    <mergeCell ref="T6:V6"/>
    <mergeCell ref="W6:X6"/>
    <mergeCell ref="Y6:Z6"/>
    <mergeCell ref="AA6:AB6"/>
    <mergeCell ref="AC6:AD6"/>
    <mergeCell ref="A34:H34"/>
    <mergeCell ref="T5:U5"/>
    <mergeCell ref="V5:X5"/>
    <mergeCell ref="Y5:Z5"/>
    <mergeCell ref="AB5:AC5"/>
    <mergeCell ref="B6:E6"/>
    <mergeCell ref="I6:K6"/>
    <mergeCell ref="L6:M6"/>
    <mergeCell ref="N6:O6"/>
    <mergeCell ref="P6:Q6"/>
    <mergeCell ref="R6:S6"/>
    <mergeCell ref="B5:E5"/>
    <mergeCell ref="I5:J5"/>
    <mergeCell ref="K5:M5"/>
    <mergeCell ref="N5:O5"/>
    <mergeCell ref="Q5:R5"/>
    <mergeCell ref="A3:AD3"/>
    <mergeCell ref="I4:S4"/>
    <mergeCell ref="T4:AD4"/>
    <mergeCell ref="A1:AD1"/>
    <mergeCell ref="A2:F2"/>
  </mergeCells>
  <phoneticPr fontId="5"/>
  <conditionalFormatting sqref="K5:M5 P5 S5 A9:O33 Q9:Q33">
    <cfRule type="containsBlanks" dxfId="1" priority="2">
      <formula>LEN(TRIM(A5))=0</formula>
    </cfRule>
  </conditionalFormatting>
  <dataValidations count="1">
    <dataValidation type="list" allowBlank="1" showInputMessage="1" showErrorMessage="1" sqref="S5 P5" xr:uid="{4E139831-F20A-459D-ADA1-8D2FA3B49C44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D0EAF-A845-451D-A674-529BC054CD7E}">
          <x14:formula1>
            <xm:f>'(参考)宿泊費等'!$H$2:$BB$2</xm:f>
          </x14:formula1>
          <xm:sqref>H9:H33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9A31-D1DF-4454-9545-AC07054457EB}">
  <sheetPr>
    <tabColor rgb="FFFFFF00"/>
    <pageSetUpPr fitToPage="1"/>
  </sheetPr>
  <dimension ref="A1:AD37"/>
  <sheetViews>
    <sheetView showZeros="0" view="pageBreakPreview" zoomScale="85" zoomScaleNormal="85" zoomScaleSheetLayoutView="85" workbookViewId="0">
      <selection activeCell="H4" sqref="H4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0" s="7" customFormat="1" ht="15" customHeight="1">
      <c r="A2" s="178" t="s">
        <v>1</v>
      </c>
      <c r="B2" s="178"/>
      <c r="C2" s="178"/>
      <c r="D2" s="178"/>
      <c r="E2" s="178"/>
      <c r="F2" s="178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0" ht="16.5" thickBot="1">
      <c r="A3" s="179" t="s">
        <v>105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</row>
    <row r="4" spans="1:30" ht="15.75">
      <c r="E4" s="8"/>
      <c r="F4" s="8"/>
      <c r="G4" s="8"/>
      <c r="H4" s="9"/>
      <c r="I4" s="181" t="s">
        <v>53</v>
      </c>
      <c r="J4" s="182"/>
      <c r="K4" s="182"/>
      <c r="L4" s="182"/>
      <c r="M4" s="182"/>
      <c r="N4" s="182"/>
      <c r="O4" s="182"/>
      <c r="P4" s="182"/>
      <c r="Q4" s="182"/>
      <c r="R4" s="182"/>
      <c r="S4" s="183"/>
      <c r="T4" s="181" t="s">
        <v>54</v>
      </c>
      <c r="U4" s="182"/>
      <c r="V4" s="182"/>
      <c r="W4" s="182"/>
      <c r="X4" s="182"/>
      <c r="Y4" s="182"/>
      <c r="Z4" s="182"/>
      <c r="AA4" s="182"/>
      <c r="AB4" s="182"/>
      <c r="AC4" s="182"/>
      <c r="AD4" s="183"/>
    </row>
    <row r="5" spans="1:30" ht="32.25" customHeight="1">
      <c r="A5" s="12" t="s">
        <v>55</v>
      </c>
      <c r="B5" s="154">
        <f>報告書!Z18</f>
        <v>0</v>
      </c>
      <c r="C5" s="154"/>
      <c r="D5" s="154"/>
      <c r="E5" s="154"/>
      <c r="F5" s="10"/>
      <c r="G5" s="10"/>
      <c r="H5" s="11"/>
      <c r="I5" s="173" t="s">
        <v>56</v>
      </c>
      <c r="J5" s="150"/>
      <c r="K5" s="174"/>
      <c r="L5" s="175"/>
      <c r="M5" s="176"/>
      <c r="N5" s="171" t="s">
        <v>57</v>
      </c>
      <c r="O5" s="172"/>
      <c r="P5" s="99"/>
      <c r="Q5" s="147" t="s">
        <v>59</v>
      </c>
      <c r="R5" s="148"/>
      <c r="S5" s="100"/>
      <c r="T5" s="173" t="s">
        <v>56</v>
      </c>
      <c r="U5" s="150"/>
      <c r="V5" s="151">
        <f>K5</f>
        <v>0</v>
      </c>
      <c r="W5" s="152"/>
      <c r="X5" s="153"/>
      <c r="Y5" s="171" t="s">
        <v>57</v>
      </c>
      <c r="Z5" s="172"/>
      <c r="AA5" s="79">
        <f>P5</f>
        <v>0</v>
      </c>
      <c r="AB5" s="147" t="s">
        <v>59</v>
      </c>
      <c r="AC5" s="148"/>
      <c r="AD5" s="78">
        <f>S5</f>
        <v>0</v>
      </c>
    </row>
    <row r="6" spans="1:30" ht="31.5" customHeight="1" thickBot="1">
      <c r="A6" s="12" t="s">
        <v>61</v>
      </c>
      <c r="B6" s="158">
        <f>報告書!O18</f>
        <v>0</v>
      </c>
      <c r="C6" s="158"/>
      <c r="D6" s="158"/>
      <c r="E6" s="158"/>
      <c r="I6" s="167" t="s">
        <v>62</v>
      </c>
      <c r="J6" s="160"/>
      <c r="K6" s="160"/>
      <c r="L6" s="141" t="s">
        <v>63</v>
      </c>
      <c r="M6" s="142"/>
      <c r="N6" s="159" t="s">
        <v>64</v>
      </c>
      <c r="O6" s="160"/>
      <c r="P6" s="168" t="s">
        <v>65</v>
      </c>
      <c r="Q6" s="168"/>
      <c r="R6" s="169" t="s">
        <v>66</v>
      </c>
      <c r="S6" s="170"/>
      <c r="T6" s="167" t="str">
        <f>I6</f>
        <v>鉄道賃</v>
      </c>
      <c r="U6" s="160"/>
      <c r="V6" s="160"/>
      <c r="W6" s="141" t="str">
        <f>L6</f>
        <v>航空賃</v>
      </c>
      <c r="X6" s="142"/>
      <c r="Y6" s="159" t="s">
        <v>64</v>
      </c>
      <c r="Z6" s="160"/>
      <c r="AA6" s="161" t="str">
        <f>P6</f>
        <v>宿泊費</v>
      </c>
      <c r="AB6" s="162"/>
      <c r="AC6" s="161" t="str">
        <f>R6</f>
        <v>宿泊手当</v>
      </c>
      <c r="AD6" s="163"/>
    </row>
    <row r="7" spans="1:30" ht="31.5">
      <c r="A7" s="13" t="s">
        <v>67</v>
      </c>
      <c r="B7" s="14" t="s">
        <v>68</v>
      </c>
      <c r="C7" s="15" t="s">
        <v>69</v>
      </c>
      <c r="D7" s="16" t="s">
        <v>70</v>
      </c>
      <c r="E7" s="17" t="s">
        <v>71</v>
      </c>
      <c r="F7" s="18" t="s">
        <v>72</v>
      </c>
      <c r="G7" s="17" t="s">
        <v>73</v>
      </c>
      <c r="H7" s="19" t="s">
        <v>74</v>
      </c>
      <c r="I7" s="20" t="s">
        <v>75</v>
      </c>
      <c r="J7" s="21" t="s">
        <v>76</v>
      </c>
      <c r="K7" s="22" t="s">
        <v>77</v>
      </c>
      <c r="L7" s="23" t="s">
        <v>75</v>
      </c>
      <c r="M7" s="21" t="s">
        <v>76</v>
      </c>
      <c r="N7" s="21" t="s">
        <v>75</v>
      </c>
      <c r="O7" s="24" t="s">
        <v>76</v>
      </c>
      <c r="P7" s="24" t="s">
        <v>78</v>
      </c>
      <c r="Q7" s="24" t="s">
        <v>106</v>
      </c>
      <c r="R7" s="24" t="s">
        <v>78</v>
      </c>
      <c r="S7" s="25" t="s">
        <v>80</v>
      </c>
      <c r="T7" s="20" t="str">
        <f>I7</f>
        <v>路程</v>
      </c>
      <c r="U7" s="21" t="str">
        <f>J7</f>
        <v>運賃</v>
      </c>
      <c r="V7" s="22" t="str">
        <f>K7</f>
        <v>急行
料金</v>
      </c>
      <c r="W7" s="23" t="str">
        <f>L7</f>
        <v>路程</v>
      </c>
      <c r="X7" s="21" t="str">
        <f>M7</f>
        <v>運賃</v>
      </c>
      <c r="Y7" s="21" t="str">
        <f>N7</f>
        <v>路程</v>
      </c>
      <c r="Z7" s="21" t="str">
        <f>O7</f>
        <v>運賃</v>
      </c>
      <c r="AA7" s="21" t="str">
        <f>P7</f>
        <v>夜数</v>
      </c>
      <c r="AB7" s="21" t="s">
        <v>81</v>
      </c>
      <c r="AC7" s="21" t="str">
        <f>R7</f>
        <v>夜数</v>
      </c>
      <c r="AD7" s="26" t="str">
        <f>S7</f>
        <v>定額</v>
      </c>
    </row>
    <row r="8" spans="1:30" ht="15.75">
      <c r="A8" s="27"/>
      <c r="B8" s="28"/>
      <c r="C8" s="29"/>
      <c r="D8" s="30"/>
      <c r="E8" s="31"/>
      <c r="F8" s="32"/>
      <c r="G8" s="31"/>
      <c r="H8" s="33"/>
      <c r="I8" s="34" t="s">
        <v>82</v>
      </c>
      <c r="J8" s="35" t="s">
        <v>83</v>
      </c>
      <c r="K8" s="36" t="s">
        <v>83</v>
      </c>
      <c r="L8" s="37" t="s">
        <v>82</v>
      </c>
      <c r="M8" s="35" t="s">
        <v>83</v>
      </c>
      <c r="N8" s="35" t="s">
        <v>82</v>
      </c>
      <c r="O8" s="38" t="s">
        <v>83</v>
      </c>
      <c r="P8" s="39" t="s">
        <v>84</v>
      </c>
      <c r="Q8" s="39" t="s">
        <v>83</v>
      </c>
      <c r="R8" s="39" t="s">
        <v>84</v>
      </c>
      <c r="S8" s="40" t="s">
        <v>83</v>
      </c>
      <c r="T8" s="34" t="s">
        <v>82</v>
      </c>
      <c r="U8" s="35" t="s">
        <v>83</v>
      </c>
      <c r="V8" s="36" t="s">
        <v>83</v>
      </c>
      <c r="W8" s="37" t="s">
        <v>82</v>
      </c>
      <c r="X8" s="35" t="s">
        <v>83</v>
      </c>
      <c r="Y8" s="35" t="s">
        <v>82</v>
      </c>
      <c r="Z8" s="38" t="s">
        <v>83</v>
      </c>
      <c r="AA8" s="39" t="s">
        <v>84</v>
      </c>
      <c r="AB8" s="39" t="s">
        <v>83</v>
      </c>
      <c r="AC8" s="39" t="s">
        <v>84</v>
      </c>
      <c r="AD8" s="40" t="s">
        <v>83</v>
      </c>
    </row>
    <row r="9" spans="1:30" ht="22.5" customHeight="1">
      <c r="A9" s="105"/>
      <c r="B9" s="106"/>
      <c r="C9" s="46" t="s">
        <v>69</v>
      </c>
      <c r="D9" s="101"/>
      <c r="E9" s="102"/>
      <c r="F9" s="102"/>
      <c r="G9" s="102"/>
      <c r="H9" s="103"/>
      <c r="I9" s="91"/>
      <c r="J9" s="92"/>
      <c r="K9" s="92"/>
      <c r="L9" s="92"/>
      <c r="M9" s="92"/>
      <c r="N9" s="93"/>
      <c r="O9" s="94"/>
      <c r="P9" s="80" t="str">
        <f>IF(H9="","",1)</f>
        <v/>
      </c>
      <c r="Q9" s="92"/>
      <c r="R9" s="80" t="str">
        <f>P9</f>
        <v/>
      </c>
      <c r="S9" s="81" t="str">
        <f>IF(R9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9" s="82">
        <f t="shared" ref="T9:AA24" si="0">I9</f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3">
        <f t="shared" si="0"/>
        <v>0</v>
      </c>
      <c r="Z9" s="80">
        <f t="shared" si="0"/>
        <v>0</v>
      </c>
      <c r="AA9" s="80" t="str">
        <f t="shared" si="0"/>
        <v/>
      </c>
      <c r="AB9" s="80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$6,'(参考)宿泊費等'!$B$3:$B$25,_xlfn.XLOOKUP(H9,'(参考)宿泊費等'!$H$2:$BB$2,'(参考)宿泊費等'!$H$3:$BB$25,""),"")),""),""),""),"")</f>
        <v/>
      </c>
      <c r="AC9" s="80" t="str">
        <f>R9</f>
        <v/>
      </c>
      <c r="AD9" s="81" t="str">
        <f>IF(AC9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0" spans="1:30" ht="22.5" customHeight="1">
      <c r="A10" s="105"/>
      <c r="B10" s="107"/>
      <c r="C10" s="52" t="s">
        <v>69</v>
      </c>
      <c r="D10" s="104"/>
      <c r="E10" s="98"/>
      <c r="F10" s="98"/>
      <c r="G10" s="98"/>
      <c r="H10" s="103"/>
      <c r="I10" s="95"/>
      <c r="J10" s="96"/>
      <c r="K10" s="96"/>
      <c r="L10" s="96"/>
      <c r="M10" s="96"/>
      <c r="N10" s="97"/>
      <c r="O10" s="96"/>
      <c r="P10" s="80" t="str">
        <f t="shared" ref="P10:P33" si="1">IF(H10="","",1)</f>
        <v/>
      </c>
      <c r="Q10" s="96"/>
      <c r="R10" s="80" t="str">
        <f t="shared" ref="R10:R33" si="2">P10</f>
        <v/>
      </c>
      <c r="S10" s="81" t="str">
        <f>IF(R10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$6,'(参考)宿泊費等'!$B$3:$B$25,_xlfn.XLOOKUP(H10,'(参考)宿泊費等'!$H$2:$BB$2,'(参考)宿泊費等'!$H$3:$BB$25,""),"")),""),""),""),"")</f>
        <v/>
      </c>
      <c r="AC10" s="80" t="str">
        <f t="shared" ref="AC10:AC32" si="3">R10</f>
        <v/>
      </c>
      <c r="AD10" s="81" t="str">
        <f>IF(AC10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1" spans="1:30" ht="22.5" customHeight="1">
      <c r="A11" s="105"/>
      <c r="B11" s="107"/>
      <c r="C11" s="52" t="s">
        <v>69</v>
      </c>
      <c r="D11" s="104"/>
      <c r="E11" s="98"/>
      <c r="F11" s="98"/>
      <c r="G11" s="98"/>
      <c r="H11" s="103"/>
      <c r="I11" s="95"/>
      <c r="J11" s="96"/>
      <c r="K11" s="96"/>
      <c r="L11" s="96"/>
      <c r="M11" s="96"/>
      <c r="N11" s="97"/>
      <c r="O11" s="96"/>
      <c r="P11" s="80" t="str">
        <f t="shared" si="1"/>
        <v/>
      </c>
      <c r="Q11" s="96"/>
      <c r="R11" s="80" t="str">
        <f t="shared" si="2"/>
        <v/>
      </c>
      <c r="S11" s="81" t="str">
        <f>IF(R11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$6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2" spans="1:30" ht="22.5" customHeight="1">
      <c r="A12" s="105"/>
      <c r="B12" s="107"/>
      <c r="C12" s="52" t="s">
        <v>69</v>
      </c>
      <c r="D12" s="104"/>
      <c r="E12" s="98"/>
      <c r="F12" s="98"/>
      <c r="G12" s="98"/>
      <c r="H12" s="103"/>
      <c r="I12" s="95"/>
      <c r="J12" s="96"/>
      <c r="K12" s="96"/>
      <c r="L12" s="96"/>
      <c r="M12" s="96"/>
      <c r="N12" s="97"/>
      <c r="O12" s="96"/>
      <c r="P12" s="80" t="str">
        <f t="shared" si="1"/>
        <v/>
      </c>
      <c r="Q12" s="96"/>
      <c r="R12" s="80" t="str">
        <f t="shared" si="2"/>
        <v/>
      </c>
      <c r="S12" s="81" t="str">
        <f>IF(R12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0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$6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3" spans="1:30" ht="22.5" customHeight="1">
      <c r="A13" s="105"/>
      <c r="B13" s="107"/>
      <c r="C13" s="52" t="s">
        <v>69</v>
      </c>
      <c r="D13" s="104"/>
      <c r="E13" s="98"/>
      <c r="F13" s="98"/>
      <c r="G13" s="98"/>
      <c r="H13" s="103"/>
      <c r="I13" s="95"/>
      <c r="J13" s="96"/>
      <c r="K13" s="96"/>
      <c r="L13" s="96"/>
      <c r="M13" s="96"/>
      <c r="N13" s="97"/>
      <c r="O13" s="96"/>
      <c r="P13" s="80" t="str">
        <f t="shared" si="1"/>
        <v/>
      </c>
      <c r="Q13" s="96"/>
      <c r="R13" s="80" t="str">
        <f t="shared" si="2"/>
        <v/>
      </c>
      <c r="S13" s="81" t="str">
        <f>IF(R13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0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$6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4" spans="1:30" ht="22.5" customHeight="1">
      <c r="A14" s="105"/>
      <c r="B14" s="107"/>
      <c r="C14" s="52" t="s">
        <v>69</v>
      </c>
      <c r="D14" s="104"/>
      <c r="E14" s="98"/>
      <c r="F14" s="98"/>
      <c r="G14" s="98"/>
      <c r="H14" s="103"/>
      <c r="I14" s="95"/>
      <c r="J14" s="96"/>
      <c r="K14" s="96"/>
      <c r="L14" s="96"/>
      <c r="M14" s="96"/>
      <c r="N14" s="97"/>
      <c r="O14" s="96"/>
      <c r="P14" s="80" t="str">
        <f t="shared" si="1"/>
        <v/>
      </c>
      <c r="Q14" s="96"/>
      <c r="R14" s="80" t="str">
        <f t="shared" si="2"/>
        <v/>
      </c>
      <c r="S14" s="81" t="str">
        <f>IF(R14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0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$6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5" spans="1:30" ht="22.5" customHeight="1">
      <c r="A15" s="105"/>
      <c r="B15" s="107"/>
      <c r="C15" s="52" t="s">
        <v>69</v>
      </c>
      <c r="D15" s="104"/>
      <c r="E15" s="98"/>
      <c r="F15" s="98"/>
      <c r="G15" s="98"/>
      <c r="H15" s="103"/>
      <c r="I15" s="95"/>
      <c r="J15" s="96"/>
      <c r="K15" s="96"/>
      <c r="L15" s="96"/>
      <c r="M15" s="96"/>
      <c r="N15" s="97"/>
      <c r="O15" s="96"/>
      <c r="P15" s="80" t="str">
        <f t="shared" si="1"/>
        <v/>
      </c>
      <c r="Q15" s="96"/>
      <c r="R15" s="80" t="str">
        <f t="shared" si="2"/>
        <v/>
      </c>
      <c r="S15" s="81" t="str">
        <f>IF(R15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0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$6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6" spans="1:30" ht="22.5" customHeight="1">
      <c r="A16" s="105"/>
      <c r="B16" s="107"/>
      <c r="C16" s="52" t="s">
        <v>69</v>
      </c>
      <c r="D16" s="104"/>
      <c r="E16" s="98"/>
      <c r="F16" s="98"/>
      <c r="G16" s="98"/>
      <c r="H16" s="103"/>
      <c r="I16" s="95"/>
      <c r="J16" s="96"/>
      <c r="K16" s="96"/>
      <c r="L16" s="96"/>
      <c r="M16" s="96"/>
      <c r="N16" s="97"/>
      <c r="O16" s="96"/>
      <c r="P16" s="80" t="str">
        <f t="shared" si="1"/>
        <v/>
      </c>
      <c r="Q16" s="96"/>
      <c r="R16" s="80" t="str">
        <f t="shared" si="2"/>
        <v/>
      </c>
      <c r="S16" s="81" t="str">
        <f>IF(R16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0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$6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7" spans="1:30" ht="22.5" customHeight="1">
      <c r="A17" s="105"/>
      <c r="B17" s="107"/>
      <c r="C17" s="52" t="s">
        <v>69</v>
      </c>
      <c r="D17" s="104"/>
      <c r="E17" s="98"/>
      <c r="F17" s="98"/>
      <c r="G17" s="98"/>
      <c r="H17" s="103"/>
      <c r="I17" s="95"/>
      <c r="J17" s="96"/>
      <c r="K17" s="96"/>
      <c r="L17" s="96"/>
      <c r="M17" s="96"/>
      <c r="N17" s="97"/>
      <c r="O17" s="96"/>
      <c r="P17" s="80" t="str">
        <f t="shared" si="1"/>
        <v/>
      </c>
      <c r="Q17" s="96"/>
      <c r="R17" s="80" t="str">
        <f t="shared" si="2"/>
        <v/>
      </c>
      <c r="S17" s="81" t="str">
        <f>IF(R17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0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$6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8" spans="1:30" ht="22.5" customHeight="1">
      <c r="A18" s="105"/>
      <c r="B18" s="107"/>
      <c r="C18" s="52" t="s">
        <v>69</v>
      </c>
      <c r="D18" s="104"/>
      <c r="E18" s="98"/>
      <c r="F18" s="98"/>
      <c r="G18" s="98"/>
      <c r="H18" s="103"/>
      <c r="I18" s="95"/>
      <c r="J18" s="96"/>
      <c r="K18" s="96"/>
      <c r="L18" s="96"/>
      <c r="M18" s="96"/>
      <c r="N18" s="97"/>
      <c r="O18" s="96"/>
      <c r="P18" s="80" t="str">
        <f t="shared" si="1"/>
        <v/>
      </c>
      <c r="Q18" s="96"/>
      <c r="R18" s="80" t="str">
        <f t="shared" si="2"/>
        <v/>
      </c>
      <c r="S18" s="81" t="str">
        <f>IF(R18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0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$6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19" spans="1:30" ht="22.5" customHeight="1">
      <c r="A19" s="105"/>
      <c r="B19" s="107"/>
      <c r="C19" s="52" t="s">
        <v>69</v>
      </c>
      <c r="D19" s="104"/>
      <c r="E19" s="98"/>
      <c r="F19" s="98"/>
      <c r="G19" s="98"/>
      <c r="H19" s="103"/>
      <c r="I19" s="95"/>
      <c r="J19" s="96"/>
      <c r="K19" s="96"/>
      <c r="L19" s="96"/>
      <c r="M19" s="96"/>
      <c r="N19" s="97"/>
      <c r="O19" s="96"/>
      <c r="P19" s="80" t="str">
        <f t="shared" si="1"/>
        <v/>
      </c>
      <c r="Q19" s="96"/>
      <c r="R19" s="80" t="str">
        <f t="shared" si="2"/>
        <v/>
      </c>
      <c r="S19" s="81" t="str">
        <f>IF(R19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0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$6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0" spans="1:30" ht="22.5" customHeight="1">
      <c r="A20" s="105"/>
      <c r="B20" s="107"/>
      <c r="C20" s="52" t="s">
        <v>69</v>
      </c>
      <c r="D20" s="104"/>
      <c r="E20" s="98"/>
      <c r="F20" s="98"/>
      <c r="G20" s="98"/>
      <c r="H20" s="103"/>
      <c r="I20" s="95"/>
      <c r="J20" s="96"/>
      <c r="K20" s="96"/>
      <c r="L20" s="96"/>
      <c r="M20" s="96"/>
      <c r="N20" s="97"/>
      <c r="O20" s="96"/>
      <c r="P20" s="80" t="str">
        <f t="shared" si="1"/>
        <v/>
      </c>
      <c r="Q20" s="96"/>
      <c r="R20" s="80" t="str">
        <f t="shared" si="2"/>
        <v/>
      </c>
      <c r="S20" s="81" t="str">
        <f>IF(R20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0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$6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1" spans="1:30" ht="22.5" customHeight="1">
      <c r="A21" s="105"/>
      <c r="B21" s="107"/>
      <c r="C21" s="52" t="s">
        <v>69</v>
      </c>
      <c r="D21" s="104"/>
      <c r="E21" s="98"/>
      <c r="F21" s="98"/>
      <c r="G21" s="98"/>
      <c r="H21" s="103"/>
      <c r="I21" s="95"/>
      <c r="J21" s="96"/>
      <c r="K21" s="96"/>
      <c r="L21" s="96"/>
      <c r="M21" s="96"/>
      <c r="N21" s="97"/>
      <c r="O21" s="96"/>
      <c r="P21" s="80" t="str">
        <f t="shared" si="1"/>
        <v/>
      </c>
      <c r="Q21" s="96"/>
      <c r="R21" s="80" t="str">
        <f t="shared" si="2"/>
        <v/>
      </c>
      <c r="S21" s="81" t="str">
        <f>IF(R21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0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$6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2" spans="1:30" ht="22.5" customHeight="1">
      <c r="A22" s="105"/>
      <c r="B22" s="107"/>
      <c r="C22" s="52" t="s">
        <v>69</v>
      </c>
      <c r="D22" s="104"/>
      <c r="E22" s="98"/>
      <c r="F22" s="98"/>
      <c r="G22" s="98"/>
      <c r="H22" s="103"/>
      <c r="I22" s="95"/>
      <c r="J22" s="96"/>
      <c r="K22" s="96"/>
      <c r="L22" s="96"/>
      <c r="M22" s="96"/>
      <c r="N22" s="97"/>
      <c r="O22" s="96"/>
      <c r="P22" s="80" t="str">
        <f t="shared" si="1"/>
        <v/>
      </c>
      <c r="Q22" s="96"/>
      <c r="R22" s="80" t="str">
        <f t="shared" si="2"/>
        <v/>
      </c>
      <c r="S22" s="81" t="str">
        <f>IF(R22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0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$6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3" spans="1:30" ht="22.5" customHeight="1">
      <c r="A23" s="105"/>
      <c r="B23" s="107"/>
      <c r="C23" s="52" t="s">
        <v>69</v>
      </c>
      <c r="D23" s="104"/>
      <c r="E23" s="98"/>
      <c r="F23" s="98"/>
      <c r="G23" s="98"/>
      <c r="H23" s="103"/>
      <c r="I23" s="95"/>
      <c r="J23" s="96"/>
      <c r="K23" s="96"/>
      <c r="L23" s="96"/>
      <c r="M23" s="96"/>
      <c r="N23" s="97"/>
      <c r="O23" s="96"/>
      <c r="P23" s="80" t="str">
        <f t="shared" si="1"/>
        <v/>
      </c>
      <c r="Q23" s="96"/>
      <c r="R23" s="80" t="str">
        <f t="shared" si="2"/>
        <v/>
      </c>
      <c r="S23" s="81" t="str">
        <f>IF(R23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0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$6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4" spans="1:30" ht="22.5" customHeight="1">
      <c r="A24" s="105"/>
      <c r="B24" s="107"/>
      <c r="C24" s="52" t="s">
        <v>69</v>
      </c>
      <c r="D24" s="104"/>
      <c r="E24" s="98"/>
      <c r="F24" s="98"/>
      <c r="G24" s="98"/>
      <c r="H24" s="103"/>
      <c r="I24" s="95"/>
      <c r="J24" s="96"/>
      <c r="K24" s="96"/>
      <c r="L24" s="96"/>
      <c r="M24" s="96"/>
      <c r="N24" s="97"/>
      <c r="O24" s="96"/>
      <c r="P24" s="80" t="str">
        <f t="shared" si="1"/>
        <v/>
      </c>
      <c r="Q24" s="96"/>
      <c r="R24" s="80" t="str">
        <f t="shared" si="2"/>
        <v/>
      </c>
      <c r="S24" s="81" t="str">
        <f>IF(R24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4" s="84">
        <f t="shared" si="0"/>
        <v>0</v>
      </c>
      <c r="U24" s="85">
        <f t="shared" si="0"/>
        <v>0</v>
      </c>
      <c r="V24" s="85">
        <f t="shared" si="0"/>
        <v>0</v>
      </c>
      <c r="W24" s="80">
        <f t="shared" si="0"/>
        <v>0</v>
      </c>
      <c r="X24" s="80">
        <f t="shared" si="0"/>
        <v>0</v>
      </c>
      <c r="Y24" s="86">
        <f t="shared" si="0"/>
        <v>0</v>
      </c>
      <c r="Z24" s="85">
        <f t="shared" si="0"/>
        <v>0</v>
      </c>
      <c r="AA24" s="85" t="str">
        <f t="shared" si="0"/>
        <v/>
      </c>
      <c r="AB24" s="80" t="str">
        <f>IF(K5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$6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5" spans="1:30" ht="22.5" customHeight="1">
      <c r="A25" s="105"/>
      <c r="B25" s="107"/>
      <c r="C25" s="52" t="s">
        <v>69</v>
      </c>
      <c r="D25" s="104"/>
      <c r="E25" s="98"/>
      <c r="F25" s="98"/>
      <c r="G25" s="98"/>
      <c r="H25" s="103"/>
      <c r="I25" s="95"/>
      <c r="J25" s="96"/>
      <c r="K25" s="96"/>
      <c r="L25" s="96"/>
      <c r="M25" s="96"/>
      <c r="N25" s="97"/>
      <c r="O25" s="96"/>
      <c r="P25" s="80" t="str">
        <f t="shared" si="1"/>
        <v/>
      </c>
      <c r="Q25" s="96"/>
      <c r="R25" s="80" t="str">
        <f t="shared" si="2"/>
        <v/>
      </c>
      <c r="S25" s="81" t="str">
        <f>IF(R25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5" s="84">
        <f t="shared" ref="T25:AA33" si="4">I25</f>
        <v>0</v>
      </c>
      <c r="U25" s="85">
        <f t="shared" si="4"/>
        <v>0</v>
      </c>
      <c r="V25" s="85">
        <f t="shared" si="4"/>
        <v>0</v>
      </c>
      <c r="W25" s="80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5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$6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6" spans="1:30" ht="22.5" customHeight="1">
      <c r="A26" s="105"/>
      <c r="B26" s="107"/>
      <c r="C26" s="52" t="s">
        <v>69</v>
      </c>
      <c r="D26" s="104"/>
      <c r="E26" s="98"/>
      <c r="F26" s="98"/>
      <c r="G26" s="98"/>
      <c r="H26" s="103"/>
      <c r="I26" s="95"/>
      <c r="J26" s="96"/>
      <c r="K26" s="96"/>
      <c r="L26" s="96"/>
      <c r="M26" s="96"/>
      <c r="N26" s="97"/>
      <c r="O26" s="96"/>
      <c r="P26" s="80" t="str">
        <f t="shared" si="1"/>
        <v/>
      </c>
      <c r="Q26" s="96"/>
      <c r="R26" s="80" t="str">
        <f t="shared" si="2"/>
        <v/>
      </c>
      <c r="S26" s="81" t="str">
        <f>IF(R26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0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5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$6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7" spans="1:30" ht="22.5" customHeight="1">
      <c r="A27" s="105"/>
      <c r="B27" s="107"/>
      <c r="C27" s="52" t="s">
        <v>69</v>
      </c>
      <c r="D27" s="104"/>
      <c r="E27" s="98"/>
      <c r="F27" s="98"/>
      <c r="G27" s="98"/>
      <c r="H27" s="103"/>
      <c r="I27" s="95"/>
      <c r="J27" s="96"/>
      <c r="K27" s="96"/>
      <c r="L27" s="96"/>
      <c r="M27" s="96"/>
      <c r="N27" s="97"/>
      <c r="O27" s="96"/>
      <c r="P27" s="80" t="str">
        <f t="shared" si="1"/>
        <v/>
      </c>
      <c r="Q27" s="96"/>
      <c r="R27" s="80" t="str">
        <f t="shared" si="2"/>
        <v/>
      </c>
      <c r="S27" s="81" t="str">
        <f>IF(R27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0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5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$6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8" spans="1:30" ht="22.5" customHeight="1">
      <c r="A28" s="105"/>
      <c r="B28" s="107"/>
      <c r="C28" s="52" t="s">
        <v>69</v>
      </c>
      <c r="D28" s="104"/>
      <c r="E28" s="98"/>
      <c r="F28" s="98"/>
      <c r="G28" s="98"/>
      <c r="H28" s="103"/>
      <c r="I28" s="95"/>
      <c r="J28" s="96"/>
      <c r="K28" s="96"/>
      <c r="L28" s="96"/>
      <c r="M28" s="96"/>
      <c r="N28" s="97"/>
      <c r="O28" s="96"/>
      <c r="P28" s="80" t="str">
        <f t="shared" si="1"/>
        <v/>
      </c>
      <c r="Q28" s="96"/>
      <c r="R28" s="80" t="str">
        <f t="shared" si="2"/>
        <v/>
      </c>
      <c r="S28" s="81" t="str">
        <f>IF(R28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0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5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$6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29" spans="1:30" ht="22.5" customHeight="1">
      <c r="A29" s="105"/>
      <c r="B29" s="107"/>
      <c r="C29" s="52" t="s">
        <v>69</v>
      </c>
      <c r="D29" s="104"/>
      <c r="E29" s="98"/>
      <c r="F29" s="98"/>
      <c r="G29" s="98"/>
      <c r="H29" s="103"/>
      <c r="I29" s="95"/>
      <c r="J29" s="96"/>
      <c r="K29" s="96"/>
      <c r="L29" s="96"/>
      <c r="M29" s="96"/>
      <c r="N29" s="97"/>
      <c r="O29" s="96"/>
      <c r="P29" s="80" t="str">
        <f t="shared" si="1"/>
        <v/>
      </c>
      <c r="Q29" s="96"/>
      <c r="R29" s="80" t="str">
        <f t="shared" si="2"/>
        <v/>
      </c>
      <c r="S29" s="81" t="str">
        <f>IF(R29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0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5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$6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0" spans="1:30" ht="22.5" customHeight="1">
      <c r="A30" s="105"/>
      <c r="B30" s="107"/>
      <c r="C30" s="52" t="s">
        <v>69</v>
      </c>
      <c r="D30" s="104"/>
      <c r="E30" s="98"/>
      <c r="F30" s="98"/>
      <c r="G30" s="98"/>
      <c r="H30" s="103"/>
      <c r="I30" s="95"/>
      <c r="J30" s="96"/>
      <c r="K30" s="96"/>
      <c r="L30" s="96"/>
      <c r="M30" s="96"/>
      <c r="N30" s="97"/>
      <c r="O30" s="96"/>
      <c r="P30" s="80" t="str">
        <f t="shared" si="1"/>
        <v/>
      </c>
      <c r="Q30" s="96"/>
      <c r="R30" s="80" t="str">
        <f t="shared" si="2"/>
        <v/>
      </c>
      <c r="S30" s="81" t="str">
        <f>IF(R30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0">
        <f t="shared" si="4"/>
        <v>0</v>
      </c>
      <c r="X30" s="80">
        <f t="shared" si="4"/>
        <v>0</v>
      </c>
      <c r="Y30" s="86">
        <f t="shared" si="4"/>
        <v>0</v>
      </c>
      <c r="Z30" s="85">
        <f t="shared" si="4"/>
        <v>0</v>
      </c>
      <c r="AA30" s="85" t="str">
        <f t="shared" si="4"/>
        <v/>
      </c>
      <c r="AB30" s="80" t="str">
        <f>IF(K5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$6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1" spans="1:30" ht="22.5" customHeight="1">
      <c r="A31" s="105"/>
      <c r="B31" s="107"/>
      <c r="C31" s="52" t="s">
        <v>69</v>
      </c>
      <c r="D31" s="104"/>
      <c r="E31" s="98"/>
      <c r="F31" s="98"/>
      <c r="G31" s="98"/>
      <c r="H31" s="103"/>
      <c r="I31" s="95"/>
      <c r="J31" s="96"/>
      <c r="K31" s="96"/>
      <c r="L31" s="96"/>
      <c r="M31" s="96"/>
      <c r="N31" s="97"/>
      <c r="O31" s="96"/>
      <c r="P31" s="80" t="str">
        <f t="shared" si="1"/>
        <v/>
      </c>
      <c r="Q31" s="96"/>
      <c r="R31" s="80" t="str">
        <f t="shared" si="2"/>
        <v/>
      </c>
      <c r="S31" s="81" t="str">
        <f>IF(R31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0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5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$6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2" spans="1:30" ht="22.5" customHeight="1">
      <c r="A32" s="105"/>
      <c r="B32" s="107"/>
      <c r="C32" s="52" t="s">
        <v>69</v>
      </c>
      <c r="D32" s="104"/>
      <c r="E32" s="98"/>
      <c r="F32" s="98"/>
      <c r="G32" s="98"/>
      <c r="H32" s="103"/>
      <c r="I32" s="95"/>
      <c r="J32" s="96"/>
      <c r="K32" s="96"/>
      <c r="L32" s="96"/>
      <c r="M32" s="96"/>
      <c r="N32" s="97"/>
      <c r="O32" s="96"/>
      <c r="P32" s="80" t="str">
        <f t="shared" si="1"/>
        <v/>
      </c>
      <c r="Q32" s="96"/>
      <c r="R32" s="80" t="str">
        <f t="shared" si="2"/>
        <v/>
      </c>
      <c r="S32" s="81" t="str">
        <f>IF(R32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0">
        <f t="shared" si="4"/>
        <v>0</v>
      </c>
      <c r="X32" s="80">
        <f t="shared" si="4"/>
        <v>0</v>
      </c>
      <c r="Y32" s="86">
        <f>N32</f>
        <v>0</v>
      </c>
      <c r="Z32" s="85">
        <f t="shared" si="4"/>
        <v>0</v>
      </c>
      <c r="AA32" s="85" t="str">
        <f>P32</f>
        <v/>
      </c>
      <c r="AB32" s="80" t="str">
        <f>IF(K5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$6,'(参考)宿泊費等'!$B$3:$B$25,_xlfn.XLOOKUP(H32,'(参考)宿泊費等'!$H$2:$BB$2,'(参考)宿泊費等'!$H$3:$BB$25,""),"")),""),""),""),"")</f>
        <v/>
      </c>
      <c r="AC32" s="80" t="str">
        <f t="shared" si="3"/>
        <v/>
      </c>
      <c r="AD32" s="81" t="str">
        <f>IF(AC32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3" spans="1:30" ht="22.5" customHeight="1" thickBot="1">
      <c r="A33" s="105"/>
      <c r="B33" s="107"/>
      <c r="C33" s="52" t="s">
        <v>69</v>
      </c>
      <c r="D33" s="104"/>
      <c r="E33" s="98"/>
      <c r="F33" s="98"/>
      <c r="G33" s="98"/>
      <c r="H33" s="103"/>
      <c r="I33" s="95"/>
      <c r="J33" s="96"/>
      <c r="K33" s="96"/>
      <c r="L33" s="96"/>
      <c r="M33" s="96"/>
      <c r="N33" s="97"/>
      <c r="O33" s="96"/>
      <c r="P33" s="80" t="str">
        <f t="shared" si="1"/>
        <v/>
      </c>
      <c r="Q33" s="96"/>
      <c r="R33" s="80" t="str">
        <f t="shared" si="2"/>
        <v/>
      </c>
      <c r="S33" s="81" t="str">
        <f>IF(R33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  <c r="T33" s="84">
        <f t="shared" si="4"/>
        <v>0</v>
      </c>
      <c r="U33" s="85">
        <f t="shared" si="4"/>
        <v>0</v>
      </c>
      <c r="V33" s="85">
        <f t="shared" si="4"/>
        <v>0</v>
      </c>
      <c r="W33" s="80">
        <f t="shared" si="4"/>
        <v>0</v>
      </c>
      <c r="X33" s="80">
        <f t="shared" si="4"/>
        <v>0</v>
      </c>
      <c r="Y33" s="86">
        <f>N33</f>
        <v>0</v>
      </c>
      <c r="Z33" s="85">
        <f>O33</f>
        <v>0</v>
      </c>
      <c r="AA33" s="85" t="str">
        <f>P33</f>
        <v/>
      </c>
      <c r="AB33" s="80" t="str">
        <f>IF(K5="",IFERROR(IF(OR(H33="北海道",H33="青森県",H33="岩手県",H33="宮城県",H33="秋田県",H33="山形県",H33="福島県",H33="茨城県",H33="栃木県",H33="群馬県",H33="埼玉県",H33="千葉県",H33="東京都",H33="神奈川県",H33="新潟県",H33="富山県",H33="石川県",H33="福井県",H33="山梨県",H33="長野県",H33="岐阜県",H33="静岡県",H33="愛知県",H33="三重県",H33="滋賀県",H33="京都府",H33="大阪府",H33="兵庫県",H33="奈良県",H33="和歌山県",H33="鳥取県",H33="島根県",H33="岡山県",H33="広島県",H33="山口県",H33="徳島県",H33="香川県",H33="愛媛県",H33="高知県",H33="福岡県",H33="佐賀県",H33="長崎県",H33="熊本県",H33="大分県",H33="宮崎県",H33="鹿児島県",H33="沖縄県"),IF(AA33=1,MIN(Q33,_xlfn.XLOOKUP($B$6,'(参考)宿泊費等'!$B$3:$B$25,_xlfn.XLOOKUP(H33,'(参考)宿泊費等'!$H$2:$BB$2,'(参考)宿泊費等'!$H$3:$BB$25,""),"")),""),""),""),"")</f>
        <v/>
      </c>
      <c r="AC33" s="80" t="str">
        <f>R33</f>
        <v/>
      </c>
      <c r="AD33" s="81" t="str">
        <f>IF(AC33 = "","",IF(AND($P$5 = "なし", $S$5 = "なし"),_xlfn.XLOOKUP($B$6, '(参考)宿泊費等'!$B$3:$B$25, '(参考)宿泊費等'!$D$3:$D$25, ""),IF(AND($P$5 = "なし", $S$5 = "あり"),_xlfn.XLOOKUP($B$6, '(参考)宿泊費等'!$B$3:$B$25, '(参考)宿泊費等'!$E$3:$E$25, ""),IF(AND($P$5 = "あり", $S$5 = "なし"),_xlfn.XLOOKUP($B$6, '(参考)宿泊費等'!$B$3:$B$25, '(参考)宿泊費等'!$F$3:$F$25, ""),IF(AND($P$5 = "あり", $S$5 = "あり"),_xlfn.XLOOKUP($B$6, '(参考)宿泊費等'!$B$3:$B$25, '(参考)宿泊費等'!$G$3:$G$25, ""),"")))))</f>
        <v/>
      </c>
    </row>
    <row r="34" spans="1:30" ht="37.5" customHeight="1" thickBot="1">
      <c r="A34" s="164" t="s">
        <v>92</v>
      </c>
      <c r="B34" s="165"/>
      <c r="C34" s="165"/>
      <c r="D34" s="165"/>
      <c r="E34" s="165"/>
      <c r="F34" s="165"/>
      <c r="G34" s="165"/>
      <c r="H34" s="165"/>
      <c r="I34" s="70">
        <f t="shared" ref="I34:AD34" si="5">SUM(I9:I33)</f>
        <v>0</v>
      </c>
      <c r="J34" s="71">
        <f t="shared" si="5"/>
        <v>0</v>
      </c>
      <c r="K34" s="72">
        <f t="shared" si="5"/>
        <v>0</v>
      </c>
      <c r="L34" s="73">
        <f t="shared" si="5"/>
        <v>0</v>
      </c>
      <c r="M34" s="71">
        <f t="shared" si="5"/>
        <v>0</v>
      </c>
      <c r="N34" s="73">
        <f t="shared" si="5"/>
        <v>0</v>
      </c>
      <c r="O34" s="71">
        <f t="shared" si="5"/>
        <v>0</v>
      </c>
      <c r="P34" s="71"/>
      <c r="Q34" s="71">
        <f t="shared" si="5"/>
        <v>0</v>
      </c>
      <c r="R34" s="71"/>
      <c r="S34" s="71">
        <f t="shared" si="5"/>
        <v>0</v>
      </c>
      <c r="T34" s="74">
        <f t="shared" si="5"/>
        <v>0</v>
      </c>
      <c r="U34" s="75">
        <f t="shared" si="5"/>
        <v>0</v>
      </c>
      <c r="V34" s="75">
        <f t="shared" si="5"/>
        <v>0</v>
      </c>
      <c r="W34" s="75">
        <f t="shared" si="5"/>
        <v>0</v>
      </c>
      <c r="X34" s="75">
        <f t="shared" si="5"/>
        <v>0</v>
      </c>
      <c r="Y34" s="76">
        <f t="shared" si="5"/>
        <v>0</v>
      </c>
      <c r="Z34" s="75">
        <f t="shared" si="5"/>
        <v>0</v>
      </c>
      <c r="AA34" s="75"/>
      <c r="AB34" s="75">
        <f t="shared" si="5"/>
        <v>0</v>
      </c>
      <c r="AC34" s="75"/>
      <c r="AD34" s="77">
        <f t="shared" si="5"/>
        <v>0</v>
      </c>
    </row>
    <row r="35" spans="1:30" ht="19.5" customHeight="1" thickBot="1">
      <c r="C35" s="4"/>
      <c r="H35" s="4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37.5" customHeight="1" thickBot="1">
      <c r="H36" s="42"/>
      <c r="I36" s="166" t="s">
        <v>45</v>
      </c>
      <c r="J36" s="146"/>
      <c r="K36" s="146"/>
      <c r="L36" s="146"/>
      <c r="M36" s="146"/>
      <c r="N36" s="146"/>
      <c r="O36" s="155">
        <f>SUM(J34,K34,M34,O34,Q34,S34,K5)</f>
        <v>0</v>
      </c>
      <c r="P36" s="156"/>
      <c r="Q36" s="156"/>
      <c r="R36" s="156"/>
      <c r="S36" s="157"/>
      <c r="T36" s="145" t="s">
        <v>93</v>
      </c>
      <c r="U36" s="146"/>
      <c r="V36" s="146"/>
      <c r="W36" s="146"/>
      <c r="X36" s="146"/>
      <c r="Y36" s="146"/>
      <c r="Z36" s="155">
        <f>SUM(U34,V34,X34,Z34,AB34,AD34,V5)</f>
        <v>0</v>
      </c>
      <c r="AA36" s="156"/>
      <c r="AB36" s="156"/>
      <c r="AC36" s="156"/>
      <c r="AD36" s="157"/>
    </row>
    <row r="37" spans="1:30" ht="16.5" thickBot="1">
      <c r="A37" s="143" t="s">
        <v>94</v>
      </c>
      <c r="B37" s="143"/>
      <c r="C37" s="143"/>
      <c r="D37" s="143"/>
      <c r="E37" s="143"/>
      <c r="F37" s="143"/>
      <c r="G37" s="143"/>
      <c r="H37" s="143"/>
      <c r="I37" s="144"/>
      <c r="J37" s="144"/>
      <c r="K37" s="144"/>
      <c r="L37" s="144"/>
      <c r="M37" s="144"/>
      <c r="N37" s="144"/>
      <c r="O37" s="43"/>
      <c r="P37" s="43"/>
      <c r="Q37" s="43"/>
      <c r="R37" s="43"/>
      <c r="S37" s="43"/>
      <c r="T37" s="145" t="s">
        <v>95</v>
      </c>
      <c r="U37" s="146"/>
      <c r="V37" s="146"/>
      <c r="W37" s="146"/>
      <c r="X37" s="146"/>
      <c r="Y37" s="146"/>
      <c r="Z37" s="155">
        <f>O36-Z36</f>
        <v>0</v>
      </c>
      <c r="AA37" s="156"/>
      <c r="AB37" s="156"/>
      <c r="AC37" s="156"/>
      <c r="AD37" s="157"/>
    </row>
  </sheetData>
  <sheetProtection sheet="1" objects="1" scenarios="1" selectLockedCells="1"/>
  <protectedRanges>
    <protectedRange sqref="K5 P5 S5 A9:B33 D9:O33 Q9:Q33" name="範囲1"/>
  </protectedRanges>
  <mergeCells count="33">
    <mergeCell ref="I36:N36"/>
    <mergeCell ref="O36:S36"/>
    <mergeCell ref="T36:Y36"/>
    <mergeCell ref="Z36:AD36"/>
    <mergeCell ref="A37:N37"/>
    <mergeCell ref="T37:Y37"/>
    <mergeCell ref="Z37:AD37"/>
    <mergeCell ref="T6:V6"/>
    <mergeCell ref="W6:X6"/>
    <mergeCell ref="Y6:Z6"/>
    <mergeCell ref="AA6:AB6"/>
    <mergeCell ref="AC6:AD6"/>
    <mergeCell ref="A34:H34"/>
    <mergeCell ref="T5:U5"/>
    <mergeCell ref="V5:X5"/>
    <mergeCell ref="Y5:Z5"/>
    <mergeCell ref="AB5:AC5"/>
    <mergeCell ref="B6:E6"/>
    <mergeCell ref="I6:K6"/>
    <mergeCell ref="L6:M6"/>
    <mergeCell ref="N6:O6"/>
    <mergeCell ref="P6:Q6"/>
    <mergeCell ref="R6:S6"/>
    <mergeCell ref="B5:E5"/>
    <mergeCell ref="I5:J5"/>
    <mergeCell ref="K5:M5"/>
    <mergeCell ref="N5:O5"/>
    <mergeCell ref="Q5:R5"/>
    <mergeCell ref="A3:AD3"/>
    <mergeCell ref="I4:S4"/>
    <mergeCell ref="T4:AD4"/>
    <mergeCell ref="A1:AD1"/>
    <mergeCell ref="A2:F2"/>
  </mergeCells>
  <phoneticPr fontId="5"/>
  <conditionalFormatting sqref="K5:M5 P5 S5 A9:O33 Q9:Q33">
    <cfRule type="containsBlanks" dxfId="0" priority="2">
      <formula>LEN(TRIM(A5))=0</formula>
    </cfRule>
  </conditionalFormatting>
  <dataValidations count="1">
    <dataValidation type="list" allowBlank="1" showInputMessage="1" showErrorMessage="1" sqref="S5 P5" xr:uid="{E1C7AB20-8B48-41F9-951C-CA05FBC1F49F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CFAB7-21EF-4036-91FB-A9F969645653}">
          <x14:formula1>
            <xm:f>'(参考)宿泊費等'!$H$2:$BB$2</xm:f>
          </x14:formula1>
          <xm:sqref>H9:H33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60" bestFit="1" customWidth="1"/>
    <col min="2" max="2" width="25.42578125" style="60" bestFit="1" customWidth="1"/>
    <col min="3" max="3" width="5.28515625" style="69" bestFit="1" customWidth="1"/>
    <col min="4" max="4" width="8.140625" style="60" bestFit="1" customWidth="1"/>
    <col min="5" max="5" width="6.85546875" style="60" bestFit="1" customWidth="1"/>
    <col min="6" max="6" width="6.85546875" style="60" customWidth="1"/>
    <col min="7" max="7" width="8" style="60" customWidth="1"/>
    <col min="8" max="8" width="8" style="60" bestFit="1" customWidth="1"/>
    <col min="9" max="20" width="7.140625" style="60" customWidth="1"/>
    <col min="21" max="21" width="7.7109375" style="60" customWidth="1"/>
    <col min="22" max="36" width="7.140625" style="60" customWidth="1"/>
    <col min="37" max="37" width="8.140625" style="60" customWidth="1"/>
    <col min="38" max="52" width="7.140625" style="60" customWidth="1"/>
    <col min="53" max="53" width="8.42578125" style="60" customWidth="1"/>
    <col min="54" max="54" width="7.140625" style="60" bestFit="1" customWidth="1"/>
    <col min="57" max="57" width="9" style="60"/>
    <col min="59" max="16384" width="9" style="60"/>
  </cols>
  <sheetData>
    <row r="1" spans="1:61">
      <c r="A1" s="197" t="s">
        <v>107</v>
      </c>
      <c r="B1" s="197" t="s">
        <v>108</v>
      </c>
      <c r="C1" s="197" t="s">
        <v>109</v>
      </c>
      <c r="D1" s="196" t="s">
        <v>110</v>
      </c>
      <c r="E1" s="196"/>
      <c r="F1" s="196"/>
      <c r="G1" s="196"/>
      <c r="H1" s="196" t="s">
        <v>111</v>
      </c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</row>
    <row r="2" spans="1:61">
      <c r="A2" s="197"/>
      <c r="B2" s="197"/>
      <c r="C2" s="197"/>
      <c r="D2" s="59" t="s">
        <v>112</v>
      </c>
      <c r="E2" s="59" t="s">
        <v>113</v>
      </c>
      <c r="F2" s="59" t="s">
        <v>114</v>
      </c>
      <c r="G2" s="59" t="s">
        <v>115</v>
      </c>
      <c r="H2" s="59" t="s">
        <v>116</v>
      </c>
      <c r="I2" s="59" t="s">
        <v>117</v>
      </c>
      <c r="J2" s="59" t="s">
        <v>118</v>
      </c>
      <c r="K2" s="59" t="s">
        <v>119</v>
      </c>
      <c r="L2" s="59" t="s">
        <v>120</v>
      </c>
      <c r="M2" s="59" t="s">
        <v>121</v>
      </c>
      <c r="N2" s="59" t="s">
        <v>122</v>
      </c>
      <c r="O2" s="59" t="s">
        <v>123</v>
      </c>
      <c r="P2" s="59" t="s">
        <v>124</v>
      </c>
      <c r="Q2" s="59" t="s">
        <v>125</v>
      </c>
      <c r="R2" s="59" t="s">
        <v>126</v>
      </c>
      <c r="S2" s="59" t="s">
        <v>127</v>
      </c>
      <c r="T2" s="59" t="s">
        <v>128</v>
      </c>
      <c r="U2" s="59" t="s">
        <v>129</v>
      </c>
      <c r="V2" s="59" t="s">
        <v>130</v>
      </c>
      <c r="W2" s="59" t="s">
        <v>131</v>
      </c>
      <c r="X2" s="59" t="s">
        <v>132</v>
      </c>
      <c r="Y2" s="59" t="s">
        <v>133</v>
      </c>
      <c r="Z2" s="59" t="s">
        <v>134</v>
      </c>
      <c r="AA2" s="59" t="s">
        <v>135</v>
      </c>
      <c r="AB2" s="59" t="s">
        <v>136</v>
      </c>
      <c r="AC2" s="59" t="s">
        <v>137</v>
      </c>
      <c r="AD2" s="59" t="s">
        <v>91</v>
      </c>
      <c r="AE2" s="59" t="s">
        <v>138</v>
      </c>
      <c r="AF2" s="59" t="s">
        <v>139</v>
      </c>
      <c r="AG2" s="59" t="s">
        <v>140</v>
      </c>
      <c r="AH2" s="59" t="s">
        <v>141</v>
      </c>
      <c r="AI2" s="59" t="s">
        <v>142</v>
      </c>
      <c r="AJ2" s="59" t="s">
        <v>143</v>
      </c>
      <c r="AK2" s="59" t="s">
        <v>144</v>
      </c>
      <c r="AL2" s="59" t="s">
        <v>145</v>
      </c>
      <c r="AM2" s="59" t="s">
        <v>146</v>
      </c>
      <c r="AN2" s="59" t="s">
        <v>147</v>
      </c>
      <c r="AO2" s="59" t="s">
        <v>148</v>
      </c>
      <c r="AP2" s="59" t="s">
        <v>149</v>
      </c>
      <c r="AQ2" s="59" t="s">
        <v>150</v>
      </c>
      <c r="AR2" s="59" t="s">
        <v>151</v>
      </c>
      <c r="AS2" s="59" t="s">
        <v>152</v>
      </c>
      <c r="AT2" s="59" t="s">
        <v>153</v>
      </c>
      <c r="AU2" s="59" t="s">
        <v>154</v>
      </c>
      <c r="AV2" s="59" t="s">
        <v>155</v>
      </c>
      <c r="AW2" s="59" t="s">
        <v>156</v>
      </c>
      <c r="AX2" s="59" t="s">
        <v>157</v>
      </c>
      <c r="AY2" s="59" t="s">
        <v>158</v>
      </c>
      <c r="AZ2" s="59" t="s">
        <v>159</v>
      </c>
      <c r="BA2" s="59" t="s">
        <v>160</v>
      </c>
      <c r="BB2" s="59" t="s">
        <v>161</v>
      </c>
    </row>
    <row r="3" spans="1:61">
      <c r="A3" s="197" t="s">
        <v>162</v>
      </c>
      <c r="B3" s="61" t="s">
        <v>163</v>
      </c>
      <c r="C3" s="59" t="s">
        <v>164</v>
      </c>
      <c r="D3" s="62">
        <v>2400</v>
      </c>
      <c r="E3" s="62">
        <v>1600</v>
      </c>
      <c r="F3" s="62">
        <v>1600</v>
      </c>
      <c r="G3" s="62">
        <v>800</v>
      </c>
      <c r="H3" s="62">
        <v>18000</v>
      </c>
      <c r="I3" s="62">
        <v>15000</v>
      </c>
      <c r="J3" s="62">
        <v>13000</v>
      </c>
      <c r="K3" s="62">
        <v>14000</v>
      </c>
      <c r="L3" s="62">
        <v>15000</v>
      </c>
      <c r="M3" s="62">
        <v>14000</v>
      </c>
      <c r="N3" s="62">
        <v>11000</v>
      </c>
      <c r="O3" s="62">
        <v>15000</v>
      </c>
      <c r="P3" s="62">
        <v>14000</v>
      </c>
      <c r="Q3" s="62">
        <v>14000</v>
      </c>
      <c r="R3" s="62">
        <v>27000</v>
      </c>
      <c r="S3" s="62">
        <v>24000</v>
      </c>
      <c r="T3" s="62">
        <v>27000</v>
      </c>
      <c r="U3" s="62">
        <v>22000</v>
      </c>
      <c r="V3" s="62">
        <v>22000</v>
      </c>
      <c r="W3" s="62">
        <v>15000</v>
      </c>
      <c r="X3" s="62">
        <v>13000</v>
      </c>
      <c r="Y3" s="62">
        <v>14000</v>
      </c>
      <c r="Z3" s="62">
        <v>17000</v>
      </c>
      <c r="AA3" s="62">
        <v>15000</v>
      </c>
      <c r="AB3" s="62">
        <v>18000</v>
      </c>
      <c r="AC3" s="62">
        <v>13000</v>
      </c>
      <c r="AD3" s="62">
        <v>15000</v>
      </c>
      <c r="AE3" s="62">
        <v>13000</v>
      </c>
      <c r="AF3" s="62">
        <v>15000</v>
      </c>
      <c r="AG3" s="62">
        <v>27000</v>
      </c>
      <c r="AH3" s="62">
        <v>18000</v>
      </c>
      <c r="AI3" s="62">
        <v>17000</v>
      </c>
      <c r="AJ3" s="62">
        <v>15000</v>
      </c>
      <c r="AK3" s="62">
        <v>15000</v>
      </c>
      <c r="AL3" s="62">
        <v>11000</v>
      </c>
      <c r="AM3" s="62">
        <v>13000</v>
      </c>
      <c r="AN3" s="62">
        <v>14000</v>
      </c>
      <c r="AO3" s="62">
        <v>18000</v>
      </c>
      <c r="AP3" s="62">
        <v>11000</v>
      </c>
      <c r="AQ3" s="62">
        <v>14000</v>
      </c>
      <c r="AR3" s="62">
        <v>21000</v>
      </c>
      <c r="AS3" s="62">
        <v>14000</v>
      </c>
      <c r="AT3" s="62">
        <v>15000</v>
      </c>
      <c r="AU3" s="62">
        <v>25000</v>
      </c>
      <c r="AV3" s="62">
        <v>15000</v>
      </c>
      <c r="AW3" s="62">
        <v>15000</v>
      </c>
      <c r="AX3" s="62">
        <v>20000</v>
      </c>
      <c r="AY3" s="62">
        <v>15000</v>
      </c>
      <c r="AZ3" s="62">
        <v>17000</v>
      </c>
      <c r="BA3" s="62">
        <v>17000</v>
      </c>
      <c r="BB3" s="62">
        <v>15000</v>
      </c>
      <c r="BE3" s="63"/>
      <c r="BG3" s="64"/>
      <c r="BH3" s="65"/>
      <c r="BI3" s="64"/>
    </row>
    <row r="4" spans="1:61">
      <c r="A4" s="197"/>
      <c r="B4" s="61" t="s">
        <v>165</v>
      </c>
      <c r="C4" s="59" t="s">
        <v>164</v>
      </c>
      <c r="D4" s="62">
        <v>2400</v>
      </c>
      <c r="E4" s="62">
        <v>1600</v>
      </c>
      <c r="F4" s="62">
        <v>1600</v>
      </c>
      <c r="G4" s="62">
        <v>800</v>
      </c>
      <c r="H4" s="62">
        <v>18000</v>
      </c>
      <c r="I4" s="62">
        <v>15000</v>
      </c>
      <c r="J4" s="62">
        <v>13000</v>
      </c>
      <c r="K4" s="62">
        <v>14000</v>
      </c>
      <c r="L4" s="62">
        <v>15000</v>
      </c>
      <c r="M4" s="62">
        <v>14000</v>
      </c>
      <c r="N4" s="62">
        <v>11000</v>
      </c>
      <c r="O4" s="62">
        <v>15000</v>
      </c>
      <c r="P4" s="62">
        <v>14000</v>
      </c>
      <c r="Q4" s="62">
        <v>14000</v>
      </c>
      <c r="R4" s="62">
        <v>27000</v>
      </c>
      <c r="S4" s="62">
        <v>24000</v>
      </c>
      <c r="T4" s="62">
        <v>27000</v>
      </c>
      <c r="U4" s="62">
        <v>22000</v>
      </c>
      <c r="V4" s="62">
        <v>22000</v>
      </c>
      <c r="W4" s="62">
        <v>15000</v>
      </c>
      <c r="X4" s="62">
        <v>13000</v>
      </c>
      <c r="Y4" s="62">
        <v>14000</v>
      </c>
      <c r="Z4" s="62">
        <v>17000</v>
      </c>
      <c r="AA4" s="62">
        <v>15000</v>
      </c>
      <c r="AB4" s="62">
        <v>18000</v>
      </c>
      <c r="AC4" s="62">
        <v>13000</v>
      </c>
      <c r="AD4" s="62">
        <v>15000</v>
      </c>
      <c r="AE4" s="62">
        <v>13000</v>
      </c>
      <c r="AF4" s="62">
        <v>15000</v>
      </c>
      <c r="AG4" s="62">
        <v>27000</v>
      </c>
      <c r="AH4" s="62">
        <v>18000</v>
      </c>
      <c r="AI4" s="62">
        <v>17000</v>
      </c>
      <c r="AJ4" s="62">
        <v>15000</v>
      </c>
      <c r="AK4" s="62">
        <v>15000</v>
      </c>
      <c r="AL4" s="62">
        <v>11000</v>
      </c>
      <c r="AM4" s="62">
        <v>13000</v>
      </c>
      <c r="AN4" s="62">
        <v>14000</v>
      </c>
      <c r="AO4" s="62">
        <v>18000</v>
      </c>
      <c r="AP4" s="62">
        <v>11000</v>
      </c>
      <c r="AQ4" s="62">
        <v>14000</v>
      </c>
      <c r="AR4" s="62">
        <v>21000</v>
      </c>
      <c r="AS4" s="62">
        <v>14000</v>
      </c>
      <c r="AT4" s="62">
        <v>15000</v>
      </c>
      <c r="AU4" s="62">
        <v>25000</v>
      </c>
      <c r="AV4" s="62">
        <v>15000</v>
      </c>
      <c r="AW4" s="62">
        <v>15000</v>
      </c>
      <c r="AX4" s="62">
        <v>20000</v>
      </c>
      <c r="AY4" s="62">
        <v>15000</v>
      </c>
      <c r="AZ4" s="62">
        <v>17000</v>
      </c>
      <c r="BA4" s="62">
        <v>17000</v>
      </c>
      <c r="BB4" s="62">
        <v>15000</v>
      </c>
      <c r="BE4" s="63"/>
      <c r="BG4" s="64"/>
      <c r="BH4" s="65"/>
      <c r="BI4" s="64"/>
    </row>
    <row r="5" spans="1:61">
      <c r="A5" s="197"/>
      <c r="B5" s="61" t="s">
        <v>166</v>
      </c>
      <c r="C5" s="59" t="s">
        <v>164</v>
      </c>
      <c r="D5" s="62">
        <v>2400</v>
      </c>
      <c r="E5" s="62">
        <v>1600</v>
      </c>
      <c r="F5" s="62">
        <v>1600</v>
      </c>
      <c r="G5" s="62">
        <v>800</v>
      </c>
      <c r="H5" s="62">
        <v>18000</v>
      </c>
      <c r="I5" s="62">
        <v>15000</v>
      </c>
      <c r="J5" s="62">
        <v>13000</v>
      </c>
      <c r="K5" s="62">
        <v>14000</v>
      </c>
      <c r="L5" s="62">
        <v>15000</v>
      </c>
      <c r="M5" s="62">
        <v>14000</v>
      </c>
      <c r="N5" s="62">
        <v>11000</v>
      </c>
      <c r="O5" s="62">
        <v>15000</v>
      </c>
      <c r="P5" s="62">
        <v>14000</v>
      </c>
      <c r="Q5" s="62">
        <v>14000</v>
      </c>
      <c r="R5" s="62">
        <v>27000</v>
      </c>
      <c r="S5" s="62">
        <v>24000</v>
      </c>
      <c r="T5" s="62">
        <v>27000</v>
      </c>
      <c r="U5" s="62">
        <v>22000</v>
      </c>
      <c r="V5" s="62">
        <v>22000</v>
      </c>
      <c r="W5" s="62">
        <v>15000</v>
      </c>
      <c r="X5" s="62">
        <v>13000</v>
      </c>
      <c r="Y5" s="62">
        <v>14000</v>
      </c>
      <c r="Z5" s="62">
        <v>17000</v>
      </c>
      <c r="AA5" s="62">
        <v>15000</v>
      </c>
      <c r="AB5" s="62">
        <v>18000</v>
      </c>
      <c r="AC5" s="62">
        <v>13000</v>
      </c>
      <c r="AD5" s="62">
        <v>15000</v>
      </c>
      <c r="AE5" s="62">
        <v>13000</v>
      </c>
      <c r="AF5" s="62">
        <v>15000</v>
      </c>
      <c r="AG5" s="62">
        <v>27000</v>
      </c>
      <c r="AH5" s="62">
        <v>18000</v>
      </c>
      <c r="AI5" s="62">
        <v>17000</v>
      </c>
      <c r="AJ5" s="62">
        <v>15000</v>
      </c>
      <c r="AK5" s="62">
        <v>15000</v>
      </c>
      <c r="AL5" s="62">
        <v>11000</v>
      </c>
      <c r="AM5" s="62">
        <v>13000</v>
      </c>
      <c r="AN5" s="62">
        <v>14000</v>
      </c>
      <c r="AO5" s="62">
        <v>18000</v>
      </c>
      <c r="AP5" s="62">
        <v>11000</v>
      </c>
      <c r="AQ5" s="62">
        <v>14000</v>
      </c>
      <c r="AR5" s="62">
        <v>21000</v>
      </c>
      <c r="AS5" s="62">
        <v>14000</v>
      </c>
      <c r="AT5" s="62">
        <v>15000</v>
      </c>
      <c r="AU5" s="62">
        <v>25000</v>
      </c>
      <c r="AV5" s="62">
        <v>15000</v>
      </c>
      <c r="AW5" s="62">
        <v>15000</v>
      </c>
      <c r="AX5" s="62">
        <v>20000</v>
      </c>
      <c r="AY5" s="62">
        <v>15000</v>
      </c>
      <c r="AZ5" s="62">
        <v>17000</v>
      </c>
      <c r="BA5" s="62">
        <v>17000</v>
      </c>
      <c r="BB5" s="62">
        <v>15000</v>
      </c>
      <c r="BE5" s="63"/>
      <c r="BG5" s="64"/>
      <c r="BH5" s="65"/>
      <c r="BI5" s="64"/>
    </row>
    <row r="6" spans="1:61">
      <c r="A6" s="197"/>
      <c r="B6" s="61" t="s">
        <v>167</v>
      </c>
      <c r="C6" s="59" t="s">
        <v>164</v>
      </c>
      <c r="D6" s="62">
        <v>2400</v>
      </c>
      <c r="E6" s="62">
        <v>1600</v>
      </c>
      <c r="F6" s="62">
        <v>1600</v>
      </c>
      <c r="G6" s="62">
        <v>800</v>
      </c>
      <c r="H6" s="62">
        <v>18000</v>
      </c>
      <c r="I6" s="62">
        <v>15000</v>
      </c>
      <c r="J6" s="62">
        <v>13000</v>
      </c>
      <c r="K6" s="62">
        <v>14000</v>
      </c>
      <c r="L6" s="62">
        <v>15000</v>
      </c>
      <c r="M6" s="62">
        <v>14000</v>
      </c>
      <c r="N6" s="62">
        <v>11000</v>
      </c>
      <c r="O6" s="62">
        <v>15000</v>
      </c>
      <c r="P6" s="62">
        <v>14000</v>
      </c>
      <c r="Q6" s="62">
        <v>14000</v>
      </c>
      <c r="R6" s="62">
        <v>27000</v>
      </c>
      <c r="S6" s="62">
        <v>24000</v>
      </c>
      <c r="T6" s="62">
        <v>27000</v>
      </c>
      <c r="U6" s="62">
        <v>22000</v>
      </c>
      <c r="V6" s="62">
        <v>22000</v>
      </c>
      <c r="W6" s="62">
        <v>15000</v>
      </c>
      <c r="X6" s="62">
        <v>13000</v>
      </c>
      <c r="Y6" s="62">
        <v>14000</v>
      </c>
      <c r="Z6" s="62">
        <v>17000</v>
      </c>
      <c r="AA6" s="62">
        <v>15000</v>
      </c>
      <c r="AB6" s="62">
        <v>18000</v>
      </c>
      <c r="AC6" s="62">
        <v>13000</v>
      </c>
      <c r="AD6" s="62">
        <v>15000</v>
      </c>
      <c r="AE6" s="62">
        <v>13000</v>
      </c>
      <c r="AF6" s="62">
        <v>15000</v>
      </c>
      <c r="AG6" s="62">
        <v>27000</v>
      </c>
      <c r="AH6" s="62">
        <v>18000</v>
      </c>
      <c r="AI6" s="62">
        <v>17000</v>
      </c>
      <c r="AJ6" s="62">
        <v>15000</v>
      </c>
      <c r="AK6" s="62">
        <v>15000</v>
      </c>
      <c r="AL6" s="62">
        <v>11000</v>
      </c>
      <c r="AM6" s="62">
        <v>13000</v>
      </c>
      <c r="AN6" s="62">
        <v>14000</v>
      </c>
      <c r="AO6" s="62">
        <v>18000</v>
      </c>
      <c r="AP6" s="62">
        <v>11000</v>
      </c>
      <c r="AQ6" s="62">
        <v>14000</v>
      </c>
      <c r="AR6" s="62">
        <v>21000</v>
      </c>
      <c r="AS6" s="62">
        <v>14000</v>
      </c>
      <c r="AT6" s="62">
        <v>15000</v>
      </c>
      <c r="AU6" s="62">
        <v>25000</v>
      </c>
      <c r="AV6" s="62">
        <v>15000</v>
      </c>
      <c r="AW6" s="62">
        <v>15000</v>
      </c>
      <c r="AX6" s="62">
        <v>20000</v>
      </c>
      <c r="AY6" s="62">
        <v>15000</v>
      </c>
      <c r="AZ6" s="62">
        <v>17000</v>
      </c>
      <c r="BA6" s="62">
        <v>17000</v>
      </c>
      <c r="BB6" s="62">
        <v>15000</v>
      </c>
      <c r="BE6" s="63"/>
      <c r="BG6" s="64"/>
      <c r="BH6" s="65"/>
      <c r="BI6" s="64"/>
    </row>
    <row r="7" spans="1:61">
      <c r="A7" s="197"/>
      <c r="B7" s="61" t="s">
        <v>168</v>
      </c>
      <c r="C7" s="59" t="s">
        <v>164</v>
      </c>
      <c r="D7" s="62">
        <v>2400</v>
      </c>
      <c r="E7" s="62">
        <v>1600</v>
      </c>
      <c r="F7" s="62">
        <v>1600</v>
      </c>
      <c r="G7" s="62">
        <v>800</v>
      </c>
      <c r="H7" s="62">
        <v>18000</v>
      </c>
      <c r="I7" s="62">
        <v>15000</v>
      </c>
      <c r="J7" s="62">
        <v>13000</v>
      </c>
      <c r="K7" s="62">
        <v>14000</v>
      </c>
      <c r="L7" s="62">
        <v>15000</v>
      </c>
      <c r="M7" s="62">
        <v>14000</v>
      </c>
      <c r="N7" s="62">
        <v>11000</v>
      </c>
      <c r="O7" s="62">
        <v>15000</v>
      </c>
      <c r="P7" s="62">
        <v>14000</v>
      </c>
      <c r="Q7" s="62">
        <v>14000</v>
      </c>
      <c r="R7" s="62">
        <v>27000</v>
      </c>
      <c r="S7" s="62">
        <v>24000</v>
      </c>
      <c r="T7" s="62">
        <v>27000</v>
      </c>
      <c r="U7" s="62">
        <v>22000</v>
      </c>
      <c r="V7" s="62">
        <v>22000</v>
      </c>
      <c r="W7" s="62">
        <v>15000</v>
      </c>
      <c r="X7" s="62">
        <v>13000</v>
      </c>
      <c r="Y7" s="62">
        <v>14000</v>
      </c>
      <c r="Z7" s="62">
        <v>17000</v>
      </c>
      <c r="AA7" s="62">
        <v>15000</v>
      </c>
      <c r="AB7" s="62">
        <v>18000</v>
      </c>
      <c r="AC7" s="62">
        <v>13000</v>
      </c>
      <c r="AD7" s="62">
        <v>15000</v>
      </c>
      <c r="AE7" s="62">
        <v>13000</v>
      </c>
      <c r="AF7" s="62">
        <v>15000</v>
      </c>
      <c r="AG7" s="62">
        <v>27000</v>
      </c>
      <c r="AH7" s="62">
        <v>18000</v>
      </c>
      <c r="AI7" s="62">
        <v>17000</v>
      </c>
      <c r="AJ7" s="62">
        <v>15000</v>
      </c>
      <c r="AK7" s="62">
        <v>15000</v>
      </c>
      <c r="AL7" s="62">
        <v>11000</v>
      </c>
      <c r="AM7" s="62">
        <v>13000</v>
      </c>
      <c r="AN7" s="62">
        <v>14000</v>
      </c>
      <c r="AO7" s="62">
        <v>18000</v>
      </c>
      <c r="AP7" s="62">
        <v>11000</v>
      </c>
      <c r="AQ7" s="62">
        <v>14000</v>
      </c>
      <c r="AR7" s="62">
        <v>21000</v>
      </c>
      <c r="AS7" s="62">
        <v>14000</v>
      </c>
      <c r="AT7" s="62">
        <v>15000</v>
      </c>
      <c r="AU7" s="62">
        <v>25000</v>
      </c>
      <c r="AV7" s="62">
        <v>15000</v>
      </c>
      <c r="AW7" s="62">
        <v>15000</v>
      </c>
      <c r="AX7" s="62">
        <v>20000</v>
      </c>
      <c r="AY7" s="62">
        <v>15000</v>
      </c>
      <c r="AZ7" s="62">
        <v>17000</v>
      </c>
      <c r="BA7" s="62">
        <v>17000</v>
      </c>
      <c r="BB7" s="62">
        <v>15000</v>
      </c>
      <c r="BE7" s="63"/>
      <c r="BG7" s="64"/>
      <c r="BH7" s="65"/>
      <c r="BI7" s="64"/>
    </row>
    <row r="8" spans="1:61">
      <c r="A8" s="197"/>
      <c r="B8" s="61" t="s">
        <v>169</v>
      </c>
      <c r="C8" s="59" t="s">
        <v>164</v>
      </c>
      <c r="D8" s="62">
        <v>2400</v>
      </c>
      <c r="E8" s="62">
        <v>1600</v>
      </c>
      <c r="F8" s="62">
        <v>1600</v>
      </c>
      <c r="G8" s="62">
        <v>800</v>
      </c>
      <c r="H8" s="62">
        <v>18000</v>
      </c>
      <c r="I8" s="62">
        <v>15000</v>
      </c>
      <c r="J8" s="62">
        <v>13000</v>
      </c>
      <c r="K8" s="62">
        <v>14000</v>
      </c>
      <c r="L8" s="62">
        <v>15000</v>
      </c>
      <c r="M8" s="62">
        <v>14000</v>
      </c>
      <c r="N8" s="62">
        <v>11000</v>
      </c>
      <c r="O8" s="62">
        <v>15000</v>
      </c>
      <c r="P8" s="62">
        <v>14000</v>
      </c>
      <c r="Q8" s="62">
        <v>14000</v>
      </c>
      <c r="R8" s="62">
        <v>27000</v>
      </c>
      <c r="S8" s="62">
        <v>24000</v>
      </c>
      <c r="T8" s="62">
        <v>27000</v>
      </c>
      <c r="U8" s="62">
        <v>22000</v>
      </c>
      <c r="V8" s="62">
        <v>22000</v>
      </c>
      <c r="W8" s="62">
        <v>15000</v>
      </c>
      <c r="X8" s="62">
        <v>13000</v>
      </c>
      <c r="Y8" s="62">
        <v>14000</v>
      </c>
      <c r="Z8" s="62">
        <v>17000</v>
      </c>
      <c r="AA8" s="62">
        <v>15000</v>
      </c>
      <c r="AB8" s="62">
        <v>18000</v>
      </c>
      <c r="AC8" s="62">
        <v>13000</v>
      </c>
      <c r="AD8" s="62">
        <v>15000</v>
      </c>
      <c r="AE8" s="62">
        <v>13000</v>
      </c>
      <c r="AF8" s="62">
        <v>15000</v>
      </c>
      <c r="AG8" s="62">
        <v>27000</v>
      </c>
      <c r="AH8" s="62">
        <v>18000</v>
      </c>
      <c r="AI8" s="62">
        <v>17000</v>
      </c>
      <c r="AJ8" s="62">
        <v>15000</v>
      </c>
      <c r="AK8" s="62">
        <v>15000</v>
      </c>
      <c r="AL8" s="62">
        <v>11000</v>
      </c>
      <c r="AM8" s="62">
        <v>13000</v>
      </c>
      <c r="AN8" s="62">
        <v>14000</v>
      </c>
      <c r="AO8" s="62">
        <v>18000</v>
      </c>
      <c r="AP8" s="62">
        <v>11000</v>
      </c>
      <c r="AQ8" s="62">
        <v>14000</v>
      </c>
      <c r="AR8" s="62">
        <v>21000</v>
      </c>
      <c r="AS8" s="62">
        <v>14000</v>
      </c>
      <c r="AT8" s="62">
        <v>15000</v>
      </c>
      <c r="AU8" s="62">
        <v>25000</v>
      </c>
      <c r="AV8" s="62">
        <v>15000</v>
      </c>
      <c r="AW8" s="62">
        <v>15000</v>
      </c>
      <c r="AX8" s="62">
        <v>20000</v>
      </c>
      <c r="AY8" s="62">
        <v>15000</v>
      </c>
      <c r="AZ8" s="62">
        <v>17000</v>
      </c>
      <c r="BA8" s="62">
        <v>17000</v>
      </c>
      <c r="BB8" s="62">
        <v>15000</v>
      </c>
      <c r="BE8" s="63"/>
      <c r="BG8" s="64"/>
      <c r="BH8" s="65"/>
      <c r="BI8" s="64"/>
    </row>
    <row r="9" spans="1:61">
      <c r="A9" s="198" t="s">
        <v>170</v>
      </c>
      <c r="B9" s="66" t="s">
        <v>171</v>
      </c>
      <c r="C9" s="67" t="s">
        <v>172</v>
      </c>
      <c r="D9" s="68">
        <v>2400</v>
      </c>
      <c r="E9" s="68">
        <v>1600</v>
      </c>
      <c r="F9" s="68">
        <v>1600</v>
      </c>
      <c r="G9" s="68">
        <v>800</v>
      </c>
      <c r="H9" s="68">
        <v>13000</v>
      </c>
      <c r="I9" s="68">
        <v>11000</v>
      </c>
      <c r="J9" s="68">
        <v>9000</v>
      </c>
      <c r="K9" s="68">
        <v>10000</v>
      </c>
      <c r="L9" s="68">
        <v>11000</v>
      </c>
      <c r="M9" s="68">
        <v>10000</v>
      </c>
      <c r="N9" s="68">
        <v>8000</v>
      </c>
      <c r="O9" s="68">
        <v>11000</v>
      </c>
      <c r="P9" s="68">
        <v>10000</v>
      </c>
      <c r="Q9" s="68">
        <v>10000</v>
      </c>
      <c r="R9" s="68">
        <v>19000</v>
      </c>
      <c r="S9" s="68">
        <v>17000</v>
      </c>
      <c r="T9" s="68">
        <v>19000</v>
      </c>
      <c r="U9" s="68">
        <v>16000</v>
      </c>
      <c r="V9" s="68">
        <v>16000</v>
      </c>
      <c r="W9" s="68">
        <v>11000</v>
      </c>
      <c r="X9" s="68">
        <v>9000</v>
      </c>
      <c r="Y9" s="68">
        <v>10000</v>
      </c>
      <c r="Z9" s="68">
        <v>12000</v>
      </c>
      <c r="AA9" s="68">
        <v>11000</v>
      </c>
      <c r="AB9" s="68">
        <v>13000</v>
      </c>
      <c r="AC9" s="68">
        <v>9000</v>
      </c>
      <c r="AD9" s="68">
        <v>11000</v>
      </c>
      <c r="AE9" s="68">
        <v>9000</v>
      </c>
      <c r="AF9" s="68">
        <v>11000</v>
      </c>
      <c r="AG9" s="68">
        <v>19000</v>
      </c>
      <c r="AH9" s="68">
        <v>13000</v>
      </c>
      <c r="AI9" s="68">
        <v>12000</v>
      </c>
      <c r="AJ9" s="68">
        <v>11000</v>
      </c>
      <c r="AK9" s="68">
        <v>11000</v>
      </c>
      <c r="AL9" s="68">
        <v>8000</v>
      </c>
      <c r="AM9" s="68">
        <v>9000</v>
      </c>
      <c r="AN9" s="68">
        <v>10000</v>
      </c>
      <c r="AO9" s="68">
        <v>13000</v>
      </c>
      <c r="AP9" s="68">
        <v>8000</v>
      </c>
      <c r="AQ9" s="68">
        <v>10000</v>
      </c>
      <c r="AR9" s="68">
        <v>15000</v>
      </c>
      <c r="AS9" s="68">
        <v>10000</v>
      </c>
      <c r="AT9" s="68">
        <v>11000</v>
      </c>
      <c r="AU9" s="68">
        <v>18000</v>
      </c>
      <c r="AV9" s="68">
        <v>11000</v>
      </c>
      <c r="AW9" s="68">
        <v>11000</v>
      </c>
      <c r="AX9" s="68">
        <v>14000</v>
      </c>
      <c r="AY9" s="68">
        <v>11000</v>
      </c>
      <c r="AZ9" s="68">
        <v>12000</v>
      </c>
      <c r="BA9" s="68">
        <v>12000</v>
      </c>
      <c r="BB9" s="68">
        <v>11000</v>
      </c>
      <c r="BE9" s="63"/>
      <c r="BG9" s="64"/>
      <c r="BH9" s="65"/>
      <c r="BI9" s="64"/>
    </row>
    <row r="10" spans="1:61">
      <c r="A10" s="198"/>
      <c r="B10" s="66" t="s">
        <v>173</v>
      </c>
      <c r="C10" s="67" t="s">
        <v>172</v>
      </c>
      <c r="D10" s="68">
        <v>2400</v>
      </c>
      <c r="E10" s="68">
        <v>1600</v>
      </c>
      <c r="F10" s="68">
        <v>1600</v>
      </c>
      <c r="G10" s="68">
        <v>800</v>
      </c>
      <c r="H10" s="68">
        <v>13000</v>
      </c>
      <c r="I10" s="68">
        <v>11000</v>
      </c>
      <c r="J10" s="68">
        <v>9000</v>
      </c>
      <c r="K10" s="68">
        <v>10000</v>
      </c>
      <c r="L10" s="68">
        <v>11000</v>
      </c>
      <c r="M10" s="68">
        <v>10000</v>
      </c>
      <c r="N10" s="68">
        <v>8000</v>
      </c>
      <c r="O10" s="68">
        <v>11000</v>
      </c>
      <c r="P10" s="68">
        <v>10000</v>
      </c>
      <c r="Q10" s="68">
        <v>10000</v>
      </c>
      <c r="R10" s="68">
        <v>19000</v>
      </c>
      <c r="S10" s="68">
        <v>17000</v>
      </c>
      <c r="T10" s="68">
        <v>19000</v>
      </c>
      <c r="U10" s="68">
        <v>16000</v>
      </c>
      <c r="V10" s="68">
        <v>16000</v>
      </c>
      <c r="W10" s="68">
        <v>11000</v>
      </c>
      <c r="X10" s="68">
        <v>9000</v>
      </c>
      <c r="Y10" s="68">
        <v>10000</v>
      </c>
      <c r="Z10" s="68">
        <v>12000</v>
      </c>
      <c r="AA10" s="68">
        <v>11000</v>
      </c>
      <c r="AB10" s="68">
        <v>13000</v>
      </c>
      <c r="AC10" s="68">
        <v>9000</v>
      </c>
      <c r="AD10" s="68">
        <v>11000</v>
      </c>
      <c r="AE10" s="68">
        <v>9000</v>
      </c>
      <c r="AF10" s="68">
        <v>11000</v>
      </c>
      <c r="AG10" s="68">
        <v>19000</v>
      </c>
      <c r="AH10" s="68">
        <v>13000</v>
      </c>
      <c r="AI10" s="68">
        <v>12000</v>
      </c>
      <c r="AJ10" s="68">
        <v>11000</v>
      </c>
      <c r="AK10" s="68">
        <v>11000</v>
      </c>
      <c r="AL10" s="68">
        <v>8000</v>
      </c>
      <c r="AM10" s="68">
        <v>9000</v>
      </c>
      <c r="AN10" s="68">
        <v>10000</v>
      </c>
      <c r="AO10" s="68">
        <v>13000</v>
      </c>
      <c r="AP10" s="68">
        <v>8000</v>
      </c>
      <c r="AQ10" s="68">
        <v>10000</v>
      </c>
      <c r="AR10" s="68">
        <v>15000</v>
      </c>
      <c r="AS10" s="68">
        <v>10000</v>
      </c>
      <c r="AT10" s="68">
        <v>11000</v>
      </c>
      <c r="AU10" s="68">
        <v>18000</v>
      </c>
      <c r="AV10" s="68">
        <v>11000</v>
      </c>
      <c r="AW10" s="68">
        <v>11000</v>
      </c>
      <c r="AX10" s="68">
        <v>14000</v>
      </c>
      <c r="AY10" s="68">
        <v>11000</v>
      </c>
      <c r="AZ10" s="68">
        <v>12000</v>
      </c>
      <c r="BA10" s="68">
        <v>12000</v>
      </c>
      <c r="BB10" s="68">
        <v>11000</v>
      </c>
      <c r="BE10" s="63"/>
      <c r="BG10" s="64"/>
      <c r="BH10" s="65"/>
      <c r="BI10" s="64"/>
    </row>
    <row r="11" spans="1:61">
      <c r="A11" s="198"/>
      <c r="B11" s="66" t="s">
        <v>174</v>
      </c>
      <c r="C11" s="67" t="s">
        <v>172</v>
      </c>
      <c r="D11" s="68">
        <v>2400</v>
      </c>
      <c r="E11" s="68">
        <v>1600</v>
      </c>
      <c r="F11" s="68">
        <v>1600</v>
      </c>
      <c r="G11" s="68">
        <v>800</v>
      </c>
      <c r="H11" s="68">
        <v>13000</v>
      </c>
      <c r="I11" s="68">
        <v>11000</v>
      </c>
      <c r="J11" s="68">
        <v>9000</v>
      </c>
      <c r="K11" s="68">
        <v>10000</v>
      </c>
      <c r="L11" s="68">
        <v>11000</v>
      </c>
      <c r="M11" s="68">
        <v>10000</v>
      </c>
      <c r="N11" s="68">
        <v>8000</v>
      </c>
      <c r="O11" s="68">
        <v>11000</v>
      </c>
      <c r="P11" s="68">
        <v>10000</v>
      </c>
      <c r="Q11" s="68">
        <v>10000</v>
      </c>
      <c r="R11" s="68">
        <v>19000</v>
      </c>
      <c r="S11" s="68">
        <v>17000</v>
      </c>
      <c r="T11" s="68">
        <v>19000</v>
      </c>
      <c r="U11" s="68">
        <v>16000</v>
      </c>
      <c r="V11" s="68">
        <v>16000</v>
      </c>
      <c r="W11" s="68">
        <v>11000</v>
      </c>
      <c r="X11" s="68">
        <v>9000</v>
      </c>
      <c r="Y11" s="68">
        <v>10000</v>
      </c>
      <c r="Z11" s="68">
        <v>12000</v>
      </c>
      <c r="AA11" s="68">
        <v>11000</v>
      </c>
      <c r="AB11" s="68">
        <v>13000</v>
      </c>
      <c r="AC11" s="68">
        <v>9000</v>
      </c>
      <c r="AD11" s="68">
        <v>11000</v>
      </c>
      <c r="AE11" s="68">
        <v>9000</v>
      </c>
      <c r="AF11" s="68">
        <v>11000</v>
      </c>
      <c r="AG11" s="68">
        <v>19000</v>
      </c>
      <c r="AH11" s="68">
        <v>13000</v>
      </c>
      <c r="AI11" s="68">
        <v>12000</v>
      </c>
      <c r="AJ11" s="68">
        <v>11000</v>
      </c>
      <c r="AK11" s="68">
        <v>11000</v>
      </c>
      <c r="AL11" s="68">
        <v>8000</v>
      </c>
      <c r="AM11" s="68">
        <v>9000</v>
      </c>
      <c r="AN11" s="68">
        <v>10000</v>
      </c>
      <c r="AO11" s="68">
        <v>13000</v>
      </c>
      <c r="AP11" s="68">
        <v>8000</v>
      </c>
      <c r="AQ11" s="68">
        <v>10000</v>
      </c>
      <c r="AR11" s="68">
        <v>15000</v>
      </c>
      <c r="AS11" s="68">
        <v>10000</v>
      </c>
      <c r="AT11" s="68">
        <v>11000</v>
      </c>
      <c r="AU11" s="68">
        <v>18000</v>
      </c>
      <c r="AV11" s="68">
        <v>11000</v>
      </c>
      <c r="AW11" s="68">
        <v>11000</v>
      </c>
      <c r="AX11" s="68">
        <v>14000</v>
      </c>
      <c r="AY11" s="68">
        <v>11000</v>
      </c>
      <c r="AZ11" s="68">
        <v>12000</v>
      </c>
      <c r="BA11" s="68">
        <v>12000</v>
      </c>
      <c r="BB11" s="68">
        <v>11000</v>
      </c>
      <c r="BE11" s="63"/>
      <c r="BG11" s="64"/>
      <c r="BH11" s="65"/>
      <c r="BI11" s="64"/>
    </row>
    <row r="12" spans="1:61">
      <c r="A12" s="198"/>
      <c r="B12" s="66" t="s">
        <v>175</v>
      </c>
      <c r="C12" s="67" t="s">
        <v>172</v>
      </c>
      <c r="D12" s="68">
        <v>2400</v>
      </c>
      <c r="E12" s="68">
        <v>1600</v>
      </c>
      <c r="F12" s="68">
        <v>1600</v>
      </c>
      <c r="G12" s="68">
        <v>800</v>
      </c>
      <c r="H12" s="68">
        <v>13000</v>
      </c>
      <c r="I12" s="68">
        <v>11000</v>
      </c>
      <c r="J12" s="68">
        <v>9000</v>
      </c>
      <c r="K12" s="68">
        <v>10000</v>
      </c>
      <c r="L12" s="68">
        <v>11000</v>
      </c>
      <c r="M12" s="68">
        <v>10000</v>
      </c>
      <c r="N12" s="68">
        <v>8000</v>
      </c>
      <c r="O12" s="68">
        <v>11000</v>
      </c>
      <c r="P12" s="68">
        <v>10000</v>
      </c>
      <c r="Q12" s="68">
        <v>10000</v>
      </c>
      <c r="R12" s="68">
        <v>19000</v>
      </c>
      <c r="S12" s="68">
        <v>17000</v>
      </c>
      <c r="T12" s="68">
        <v>19000</v>
      </c>
      <c r="U12" s="68">
        <v>16000</v>
      </c>
      <c r="V12" s="68">
        <v>16000</v>
      </c>
      <c r="W12" s="68">
        <v>11000</v>
      </c>
      <c r="X12" s="68">
        <v>9000</v>
      </c>
      <c r="Y12" s="68">
        <v>10000</v>
      </c>
      <c r="Z12" s="68">
        <v>12000</v>
      </c>
      <c r="AA12" s="68">
        <v>11000</v>
      </c>
      <c r="AB12" s="68">
        <v>13000</v>
      </c>
      <c r="AC12" s="68">
        <v>9000</v>
      </c>
      <c r="AD12" s="68">
        <v>11000</v>
      </c>
      <c r="AE12" s="68">
        <v>9000</v>
      </c>
      <c r="AF12" s="68">
        <v>11000</v>
      </c>
      <c r="AG12" s="68">
        <v>19000</v>
      </c>
      <c r="AH12" s="68">
        <v>13000</v>
      </c>
      <c r="AI12" s="68">
        <v>12000</v>
      </c>
      <c r="AJ12" s="68">
        <v>11000</v>
      </c>
      <c r="AK12" s="68">
        <v>11000</v>
      </c>
      <c r="AL12" s="68">
        <v>8000</v>
      </c>
      <c r="AM12" s="68">
        <v>9000</v>
      </c>
      <c r="AN12" s="68">
        <v>10000</v>
      </c>
      <c r="AO12" s="68">
        <v>13000</v>
      </c>
      <c r="AP12" s="68">
        <v>8000</v>
      </c>
      <c r="AQ12" s="68">
        <v>10000</v>
      </c>
      <c r="AR12" s="68">
        <v>15000</v>
      </c>
      <c r="AS12" s="68">
        <v>10000</v>
      </c>
      <c r="AT12" s="68">
        <v>11000</v>
      </c>
      <c r="AU12" s="68">
        <v>18000</v>
      </c>
      <c r="AV12" s="68">
        <v>11000</v>
      </c>
      <c r="AW12" s="68">
        <v>11000</v>
      </c>
      <c r="AX12" s="68">
        <v>14000</v>
      </c>
      <c r="AY12" s="68">
        <v>11000</v>
      </c>
      <c r="AZ12" s="68">
        <v>12000</v>
      </c>
      <c r="BA12" s="68">
        <v>12000</v>
      </c>
      <c r="BB12" s="68">
        <v>11000</v>
      </c>
      <c r="BE12" s="63"/>
      <c r="BG12" s="64"/>
      <c r="BH12" s="65"/>
      <c r="BI12" s="64"/>
    </row>
    <row r="13" spans="1:61">
      <c r="A13" s="198"/>
      <c r="B13" s="66" t="s">
        <v>176</v>
      </c>
      <c r="C13" s="67" t="s">
        <v>172</v>
      </c>
      <c r="D13" s="68">
        <v>2400</v>
      </c>
      <c r="E13" s="68">
        <v>1600</v>
      </c>
      <c r="F13" s="68">
        <v>1600</v>
      </c>
      <c r="G13" s="68">
        <v>800</v>
      </c>
      <c r="H13" s="68">
        <v>13000</v>
      </c>
      <c r="I13" s="68">
        <v>11000</v>
      </c>
      <c r="J13" s="68">
        <v>9000</v>
      </c>
      <c r="K13" s="68">
        <v>10000</v>
      </c>
      <c r="L13" s="68">
        <v>11000</v>
      </c>
      <c r="M13" s="68">
        <v>10000</v>
      </c>
      <c r="N13" s="68">
        <v>8000</v>
      </c>
      <c r="O13" s="68">
        <v>11000</v>
      </c>
      <c r="P13" s="68">
        <v>10000</v>
      </c>
      <c r="Q13" s="68">
        <v>10000</v>
      </c>
      <c r="R13" s="68">
        <v>19000</v>
      </c>
      <c r="S13" s="68">
        <v>17000</v>
      </c>
      <c r="T13" s="68">
        <v>19000</v>
      </c>
      <c r="U13" s="68">
        <v>16000</v>
      </c>
      <c r="V13" s="68">
        <v>16000</v>
      </c>
      <c r="W13" s="68">
        <v>11000</v>
      </c>
      <c r="X13" s="68">
        <v>9000</v>
      </c>
      <c r="Y13" s="68">
        <v>10000</v>
      </c>
      <c r="Z13" s="68">
        <v>12000</v>
      </c>
      <c r="AA13" s="68">
        <v>11000</v>
      </c>
      <c r="AB13" s="68">
        <v>13000</v>
      </c>
      <c r="AC13" s="68">
        <v>9000</v>
      </c>
      <c r="AD13" s="68">
        <v>11000</v>
      </c>
      <c r="AE13" s="68">
        <v>9000</v>
      </c>
      <c r="AF13" s="68">
        <v>11000</v>
      </c>
      <c r="AG13" s="68">
        <v>19000</v>
      </c>
      <c r="AH13" s="68">
        <v>13000</v>
      </c>
      <c r="AI13" s="68">
        <v>12000</v>
      </c>
      <c r="AJ13" s="68">
        <v>11000</v>
      </c>
      <c r="AK13" s="68">
        <v>11000</v>
      </c>
      <c r="AL13" s="68">
        <v>8000</v>
      </c>
      <c r="AM13" s="68">
        <v>9000</v>
      </c>
      <c r="AN13" s="68">
        <v>10000</v>
      </c>
      <c r="AO13" s="68">
        <v>13000</v>
      </c>
      <c r="AP13" s="68">
        <v>8000</v>
      </c>
      <c r="AQ13" s="68">
        <v>10000</v>
      </c>
      <c r="AR13" s="68">
        <v>15000</v>
      </c>
      <c r="AS13" s="68">
        <v>10000</v>
      </c>
      <c r="AT13" s="68">
        <v>11000</v>
      </c>
      <c r="AU13" s="68">
        <v>18000</v>
      </c>
      <c r="AV13" s="68">
        <v>11000</v>
      </c>
      <c r="AW13" s="68">
        <v>11000</v>
      </c>
      <c r="AX13" s="68">
        <v>14000</v>
      </c>
      <c r="AY13" s="68">
        <v>11000</v>
      </c>
      <c r="AZ13" s="68">
        <v>12000</v>
      </c>
      <c r="BA13" s="68">
        <v>12000</v>
      </c>
      <c r="BB13" s="68">
        <v>11000</v>
      </c>
      <c r="BE13" s="63"/>
      <c r="BG13" s="64"/>
      <c r="BH13" s="65"/>
      <c r="BI13" s="64"/>
    </row>
    <row r="14" spans="1:61">
      <c r="A14" s="198"/>
      <c r="B14" s="66" t="s">
        <v>177</v>
      </c>
      <c r="C14" s="67" t="s">
        <v>172</v>
      </c>
      <c r="D14" s="68">
        <v>2400</v>
      </c>
      <c r="E14" s="68">
        <v>1600</v>
      </c>
      <c r="F14" s="68">
        <v>1600</v>
      </c>
      <c r="G14" s="68">
        <v>800</v>
      </c>
      <c r="H14" s="68">
        <v>13000</v>
      </c>
      <c r="I14" s="68">
        <v>11000</v>
      </c>
      <c r="J14" s="68">
        <v>9000</v>
      </c>
      <c r="K14" s="68">
        <v>10000</v>
      </c>
      <c r="L14" s="68">
        <v>11000</v>
      </c>
      <c r="M14" s="68">
        <v>10000</v>
      </c>
      <c r="N14" s="68">
        <v>8000</v>
      </c>
      <c r="O14" s="68">
        <v>11000</v>
      </c>
      <c r="P14" s="68">
        <v>10000</v>
      </c>
      <c r="Q14" s="68">
        <v>10000</v>
      </c>
      <c r="R14" s="68">
        <v>19000</v>
      </c>
      <c r="S14" s="68">
        <v>17000</v>
      </c>
      <c r="T14" s="68">
        <v>19000</v>
      </c>
      <c r="U14" s="68">
        <v>16000</v>
      </c>
      <c r="V14" s="68">
        <v>16000</v>
      </c>
      <c r="W14" s="68">
        <v>11000</v>
      </c>
      <c r="X14" s="68">
        <v>9000</v>
      </c>
      <c r="Y14" s="68">
        <v>10000</v>
      </c>
      <c r="Z14" s="68">
        <v>12000</v>
      </c>
      <c r="AA14" s="68">
        <v>11000</v>
      </c>
      <c r="AB14" s="68">
        <v>13000</v>
      </c>
      <c r="AC14" s="68">
        <v>9000</v>
      </c>
      <c r="AD14" s="68">
        <v>11000</v>
      </c>
      <c r="AE14" s="68">
        <v>9000</v>
      </c>
      <c r="AF14" s="68">
        <v>11000</v>
      </c>
      <c r="AG14" s="68">
        <v>19000</v>
      </c>
      <c r="AH14" s="68">
        <v>13000</v>
      </c>
      <c r="AI14" s="68">
        <v>12000</v>
      </c>
      <c r="AJ14" s="68">
        <v>11000</v>
      </c>
      <c r="AK14" s="68">
        <v>11000</v>
      </c>
      <c r="AL14" s="68">
        <v>8000</v>
      </c>
      <c r="AM14" s="68">
        <v>9000</v>
      </c>
      <c r="AN14" s="68">
        <v>10000</v>
      </c>
      <c r="AO14" s="68">
        <v>13000</v>
      </c>
      <c r="AP14" s="68">
        <v>8000</v>
      </c>
      <c r="AQ14" s="68">
        <v>10000</v>
      </c>
      <c r="AR14" s="68">
        <v>15000</v>
      </c>
      <c r="AS14" s="68">
        <v>10000</v>
      </c>
      <c r="AT14" s="68">
        <v>11000</v>
      </c>
      <c r="AU14" s="68">
        <v>18000</v>
      </c>
      <c r="AV14" s="68">
        <v>11000</v>
      </c>
      <c r="AW14" s="68">
        <v>11000</v>
      </c>
      <c r="AX14" s="68">
        <v>14000</v>
      </c>
      <c r="AY14" s="68">
        <v>11000</v>
      </c>
      <c r="AZ14" s="68">
        <v>12000</v>
      </c>
      <c r="BA14" s="68">
        <v>12000</v>
      </c>
      <c r="BB14" s="68">
        <v>11000</v>
      </c>
      <c r="BE14" s="63"/>
      <c r="BG14" s="64"/>
      <c r="BH14" s="65"/>
      <c r="BI14" s="64"/>
    </row>
    <row r="15" spans="1:61">
      <c r="A15" s="198"/>
      <c r="B15" s="66" t="s">
        <v>178</v>
      </c>
      <c r="C15" s="67" t="s">
        <v>172</v>
      </c>
      <c r="D15" s="68">
        <v>2400</v>
      </c>
      <c r="E15" s="68">
        <v>1600</v>
      </c>
      <c r="F15" s="68">
        <v>1600</v>
      </c>
      <c r="G15" s="68">
        <v>800</v>
      </c>
      <c r="H15" s="68">
        <v>13000</v>
      </c>
      <c r="I15" s="68">
        <v>11000</v>
      </c>
      <c r="J15" s="68">
        <v>9000</v>
      </c>
      <c r="K15" s="68">
        <v>10000</v>
      </c>
      <c r="L15" s="68">
        <v>11000</v>
      </c>
      <c r="M15" s="68">
        <v>10000</v>
      </c>
      <c r="N15" s="68">
        <v>8000</v>
      </c>
      <c r="O15" s="68">
        <v>11000</v>
      </c>
      <c r="P15" s="68">
        <v>10000</v>
      </c>
      <c r="Q15" s="68">
        <v>10000</v>
      </c>
      <c r="R15" s="68">
        <v>19000</v>
      </c>
      <c r="S15" s="68">
        <v>17000</v>
      </c>
      <c r="T15" s="68">
        <v>19000</v>
      </c>
      <c r="U15" s="68">
        <v>16000</v>
      </c>
      <c r="V15" s="68">
        <v>16000</v>
      </c>
      <c r="W15" s="68">
        <v>11000</v>
      </c>
      <c r="X15" s="68">
        <v>9000</v>
      </c>
      <c r="Y15" s="68">
        <v>10000</v>
      </c>
      <c r="Z15" s="68">
        <v>12000</v>
      </c>
      <c r="AA15" s="68">
        <v>11000</v>
      </c>
      <c r="AB15" s="68">
        <v>13000</v>
      </c>
      <c r="AC15" s="68">
        <v>9000</v>
      </c>
      <c r="AD15" s="68">
        <v>11000</v>
      </c>
      <c r="AE15" s="68">
        <v>9000</v>
      </c>
      <c r="AF15" s="68">
        <v>11000</v>
      </c>
      <c r="AG15" s="68">
        <v>19000</v>
      </c>
      <c r="AH15" s="68">
        <v>13000</v>
      </c>
      <c r="AI15" s="68">
        <v>12000</v>
      </c>
      <c r="AJ15" s="68">
        <v>11000</v>
      </c>
      <c r="AK15" s="68">
        <v>11000</v>
      </c>
      <c r="AL15" s="68">
        <v>8000</v>
      </c>
      <c r="AM15" s="68">
        <v>9000</v>
      </c>
      <c r="AN15" s="68">
        <v>10000</v>
      </c>
      <c r="AO15" s="68">
        <v>13000</v>
      </c>
      <c r="AP15" s="68">
        <v>8000</v>
      </c>
      <c r="AQ15" s="68">
        <v>10000</v>
      </c>
      <c r="AR15" s="68">
        <v>15000</v>
      </c>
      <c r="AS15" s="68">
        <v>10000</v>
      </c>
      <c r="AT15" s="68">
        <v>11000</v>
      </c>
      <c r="AU15" s="68">
        <v>18000</v>
      </c>
      <c r="AV15" s="68">
        <v>11000</v>
      </c>
      <c r="AW15" s="68">
        <v>11000</v>
      </c>
      <c r="AX15" s="68">
        <v>14000</v>
      </c>
      <c r="AY15" s="68">
        <v>11000</v>
      </c>
      <c r="AZ15" s="68">
        <v>12000</v>
      </c>
      <c r="BA15" s="68">
        <v>12000</v>
      </c>
      <c r="BB15" s="68">
        <v>11000</v>
      </c>
      <c r="BE15" s="63"/>
      <c r="BG15" s="64"/>
      <c r="BH15" s="65"/>
      <c r="BI15" s="64"/>
    </row>
    <row r="16" spans="1:61">
      <c r="A16" s="199" t="s">
        <v>179</v>
      </c>
      <c r="B16" s="61" t="s">
        <v>180</v>
      </c>
      <c r="C16" s="59" t="s">
        <v>172</v>
      </c>
      <c r="D16" s="62">
        <v>2400</v>
      </c>
      <c r="E16" s="62">
        <v>1600</v>
      </c>
      <c r="F16" s="62">
        <v>1600</v>
      </c>
      <c r="G16" s="62">
        <v>800</v>
      </c>
      <c r="H16" s="108">
        <v>13000</v>
      </c>
      <c r="I16" s="108">
        <v>11000</v>
      </c>
      <c r="J16" s="108">
        <v>9000</v>
      </c>
      <c r="K16" s="108">
        <v>10000</v>
      </c>
      <c r="L16" s="108">
        <v>11000</v>
      </c>
      <c r="M16" s="108">
        <v>10000</v>
      </c>
      <c r="N16" s="108">
        <v>8000</v>
      </c>
      <c r="O16" s="108">
        <v>11000</v>
      </c>
      <c r="P16" s="108">
        <v>10000</v>
      </c>
      <c r="Q16" s="108">
        <v>10000</v>
      </c>
      <c r="R16" s="108">
        <v>19000</v>
      </c>
      <c r="S16" s="108">
        <v>17000</v>
      </c>
      <c r="T16" s="108">
        <v>19000</v>
      </c>
      <c r="U16" s="108">
        <v>16000</v>
      </c>
      <c r="V16" s="108">
        <v>16000</v>
      </c>
      <c r="W16" s="108">
        <v>11000</v>
      </c>
      <c r="X16" s="108">
        <v>9000</v>
      </c>
      <c r="Y16" s="108">
        <v>10000</v>
      </c>
      <c r="Z16" s="108">
        <v>12000</v>
      </c>
      <c r="AA16" s="108">
        <v>11000</v>
      </c>
      <c r="AB16" s="108">
        <v>13000</v>
      </c>
      <c r="AC16" s="108">
        <v>9000</v>
      </c>
      <c r="AD16" s="108">
        <v>11000</v>
      </c>
      <c r="AE16" s="108">
        <v>9000</v>
      </c>
      <c r="AF16" s="108">
        <v>11000</v>
      </c>
      <c r="AG16" s="108">
        <v>19000</v>
      </c>
      <c r="AH16" s="108">
        <v>13000</v>
      </c>
      <c r="AI16" s="108">
        <v>12000</v>
      </c>
      <c r="AJ16" s="108">
        <v>11000</v>
      </c>
      <c r="AK16" s="108">
        <v>11000</v>
      </c>
      <c r="AL16" s="108">
        <v>8000</v>
      </c>
      <c r="AM16" s="108">
        <v>9000</v>
      </c>
      <c r="AN16" s="108">
        <v>10000</v>
      </c>
      <c r="AO16" s="108">
        <v>13000</v>
      </c>
      <c r="AP16" s="108">
        <v>8000</v>
      </c>
      <c r="AQ16" s="108">
        <v>10000</v>
      </c>
      <c r="AR16" s="108">
        <v>15000</v>
      </c>
      <c r="AS16" s="108">
        <v>10000</v>
      </c>
      <c r="AT16" s="108">
        <v>11000</v>
      </c>
      <c r="AU16" s="108">
        <v>18000</v>
      </c>
      <c r="AV16" s="108">
        <v>11000</v>
      </c>
      <c r="AW16" s="108">
        <v>11000</v>
      </c>
      <c r="AX16" s="108">
        <v>14000</v>
      </c>
      <c r="AY16" s="108">
        <v>11000</v>
      </c>
      <c r="AZ16" s="108">
        <v>12000</v>
      </c>
      <c r="BA16" s="108">
        <v>12000</v>
      </c>
      <c r="BB16" s="108">
        <v>11000</v>
      </c>
      <c r="BE16" s="63"/>
      <c r="BG16" s="64"/>
      <c r="BH16" s="65"/>
      <c r="BI16" s="64"/>
    </row>
    <row r="17" spans="1:61">
      <c r="A17" s="197"/>
      <c r="B17" s="61" t="s">
        <v>181</v>
      </c>
      <c r="C17" s="59" t="s">
        <v>172</v>
      </c>
      <c r="D17" s="62">
        <v>2400</v>
      </c>
      <c r="E17" s="62">
        <v>1600</v>
      </c>
      <c r="F17" s="62">
        <v>1600</v>
      </c>
      <c r="G17" s="62">
        <v>800</v>
      </c>
      <c r="H17" s="108">
        <v>13000</v>
      </c>
      <c r="I17" s="108">
        <v>11000</v>
      </c>
      <c r="J17" s="108">
        <v>9000</v>
      </c>
      <c r="K17" s="108">
        <v>10000</v>
      </c>
      <c r="L17" s="108">
        <v>11000</v>
      </c>
      <c r="M17" s="108">
        <v>10000</v>
      </c>
      <c r="N17" s="108">
        <v>8000</v>
      </c>
      <c r="O17" s="108">
        <v>11000</v>
      </c>
      <c r="P17" s="108">
        <v>10000</v>
      </c>
      <c r="Q17" s="108">
        <v>10000</v>
      </c>
      <c r="R17" s="108">
        <v>19000</v>
      </c>
      <c r="S17" s="108">
        <v>17000</v>
      </c>
      <c r="T17" s="108">
        <v>19000</v>
      </c>
      <c r="U17" s="108">
        <v>16000</v>
      </c>
      <c r="V17" s="108">
        <v>16000</v>
      </c>
      <c r="W17" s="108">
        <v>11000</v>
      </c>
      <c r="X17" s="108">
        <v>9000</v>
      </c>
      <c r="Y17" s="108">
        <v>10000</v>
      </c>
      <c r="Z17" s="108">
        <v>12000</v>
      </c>
      <c r="AA17" s="108">
        <v>11000</v>
      </c>
      <c r="AB17" s="108">
        <v>13000</v>
      </c>
      <c r="AC17" s="108">
        <v>9000</v>
      </c>
      <c r="AD17" s="108">
        <v>11000</v>
      </c>
      <c r="AE17" s="108">
        <v>9000</v>
      </c>
      <c r="AF17" s="108">
        <v>11000</v>
      </c>
      <c r="AG17" s="108">
        <v>19000</v>
      </c>
      <c r="AH17" s="108">
        <v>13000</v>
      </c>
      <c r="AI17" s="108">
        <v>12000</v>
      </c>
      <c r="AJ17" s="108">
        <v>11000</v>
      </c>
      <c r="AK17" s="108">
        <v>11000</v>
      </c>
      <c r="AL17" s="108">
        <v>8000</v>
      </c>
      <c r="AM17" s="108">
        <v>9000</v>
      </c>
      <c r="AN17" s="108">
        <v>10000</v>
      </c>
      <c r="AO17" s="108">
        <v>13000</v>
      </c>
      <c r="AP17" s="108">
        <v>8000</v>
      </c>
      <c r="AQ17" s="108">
        <v>10000</v>
      </c>
      <c r="AR17" s="108">
        <v>15000</v>
      </c>
      <c r="AS17" s="108">
        <v>10000</v>
      </c>
      <c r="AT17" s="108">
        <v>11000</v>
      </c>
      <c r="AU17" s="108">
        <v>18000</v>
      </c>
      <c r="AV17" s="108">
        <v>11000</v>
      </c>
      <c r="AW17" s="108">
        <v>11000</v>
      </c>
      <c r="AX17" s="108">
        <v>14000</v>
      </c>
      <c r="AY17" s="108">
        <v>11000</v>
      </c>
      <c r="AZ17" s="108">
        <v>12000</v>
      </c>
      <c r="BA17" s="108">
        <v>12000</v>
      </c>
      <c r="BB17" s="108">
        <v>11000</v>
      </c>
      <c r="BE17" s="63"/>
      <c r="BG17" s="64"/>
      <c r="BH17" s="65"/>
      <c r="BI17" s="64"/>
    </row>
    <row r="18" spans="1:61">
      <c r="A18" s="197"/>
      <c r="B18" s="61" t="s">
        <v>25</v>
      </c>
      <c r="C18" s="59" t="s">
        <v>172</v>
      </c>
      <c r="D18" s="62">
        <v>2400</v>
      </c>
      <c r="E18" s="62">
        <v>1600</v>
      </c>
      <c r="F18" s="62">
        <v>1600</v>
      </c>
      <c r="G18" s="62">
        <v>800</v>
      </c>
      <c r="H18" s="108">
        <v>13000</v>
      </c>
      <c r="I18" s="108">
        <v>11000</v>
      </c>
      <c r="J18" s="108">
        <v>9000</v>
      </c>
      <c r="K18" s="108">
        <v>10000</v>
      </c>
      <c r="L18" s="108">
        <v>11000</v>
      </c>
      <c r="M18" s="108">
        <v>10000</v>
      </c>
      <c r="N18" s="108">
        <v>8000</v>
      </c>
      <c r="O18" s="108">
        <v>11000</v>
      </c>
      <c r="P18" s="108">
        <v>10000</v>
      </c>
      <c r="Q18" s="108">
        <v>10000</v>
      </c>
      <c r="R18" s="108">
        <v>19000</v>
      </c>
      <c r="S18" s="108">
        <v>17000</v>
      </c>
      <c r="T18" s="108">
        <v>19000</v>
      </c>
      <c r="U18" s="108">
        <v>16000</v>
      </c>
      <c r="V18" s="108">
        <v>16000</v>
      </c>
      <c r="W18" s="108">
        <v>11000</v>
      </c>
      <c r="X18" s="108">
        <v>9000</v>
      </c>
      <c r="Y18" s="108">
        <v>10000</v>
      </c>
      <c r="Z18" s="108">
        <v>12000</v>
      </c>
      <c r="AA18" s="108">
        <v>11000</v>
      </c>
      <c r="AB18" s="108">
        <v>13000</v>
      </c>
      <c r="AC18" s="108">
        <v>9000</v>
      </c>
      <c r="AD18" s="108">
        <v>11000</v>
      </c>
      <c r="AE18" s="108">
        <v>9000</v>
      </c>
      <c r="AF18" s="108">
        <v>11000</v>
      </c>
      <c r="AG18" s="108">
        <v>19000</v>
      </c>
      <c r="AH18" s="108">
        <v>13000</v>
      </c>
      <c r="AI18" s="108">
        <v>12000</v>
      </c>
      <c r="AJ18" s="108">
        <v>11000</v>
      </c>
      <c r="AK18" s="108">
        <v>11000</v>
      </c>
      <c r="AL18" s="108">
        <v>8000</v>
      </c>
      <c r="AM18" s="108">
        <v>9000</v>
      </c>
      <c r="AN18" s="108">
        <v>10000</v>
      </c>
      <c r="AO18" s="108">
        <v>13000</v>
      </c>
      <c r="AP18" s="108">
        <v>8000</v>
      </c>
      <c r="AQ18" s="108">
        <v>10000</v>
      </c>
      <c r="AR18" s="108">
        <v>15000</v>
      </c>
      <c r="AS18" s="108">
        <v>10000</v>
      </c>
      <c r="AT18" s="108">
        <v>11000</v>
      </c>
      <c r="AU18" s="108">
        <v>18000</v>
      </c>
      <c r="AV18" s="108">
        <v>11000</v>
      </c>
      <c r="AW18" s="108">
        <v>11000</v>
      </c>
      <c r="AX18" s="108">
        <v>14000</v>
      </c>
      <c r="AY18" s="108">
        <v>11000</v>
      </c>
      <c r="AZ18" s="108">
        <v>12000</v>
      </c>
      <c r="BA18" s="108">
        <v>12000</v>
      </c>
      <c r="BB18" s="108">
        <v>11000</v>
      </c>
      <c r="BE18" s="63"/>
      <c r="BG18" s="64"/>
      <c r="BH18" s="65"/>
      <c r="BI18" s="64"/>
    </row>
    <row r="19" spans="1:61">
      <c r="A19" s="197"/>
      <c r="B19" s="61" t="s">
        <v>182</v>
      </c>
      <c r="C19" s="59" t="s">
        <v>172</v>
      </c>
      <c r="D19" s="62">
        <v>2400</v>
      </c>
      <c r="E19" s="62">
        <v>1600</v>
      </c>
      <c r="F19" s="62">
        <v>1600</v>
      </c>
      <c r="G19" s="62">
        <v>800</v>
      </c>
      <c r="H19" s="108">
        <v>13000</v>
      </c>
      <c r="I19" s="108">
        <v>11000</v>
      </c>
      <c r="J19" s="108">
        <v>9000</v>
      </c>
      <c r="K19" s="108">
        <v>10000</v>
      </c>
      <c r="L19" s="108">
        <v>11000</v>
      </c>
      <c r="M19" s="108">
        <v>10000</v>
      </c>
      <c r="N19" s="108">
        <v>8000</v>
      </c>
      <c r="O19" s="108">
        <v>11000</v>
      </c>
      <c r="P19" s="108">
        <v>10000</v>
      </c>
      <c r="Q19" s="108">
        <v>10000</v>
      </c>
      <c r="R19" s="108">
        <v>19000</v>
      </c>
      <c r="S19" s="108">
        <v>17000</v>
      </c>
      <c r="T19" s="108">
        <v>19000</v>
      </c>
      <c r="U19" s="108">
        <v>16000</v>
      </c>
      <c r="V19" s="108">
        <v>16000</v>
      </c>
      <c r="W19" s="108">
        <v>11000</v>
      </c>
      <c r="X19" s="108">
        <v>9000</v>
      </c>
      <c r="Y19" s="108">
        <v>10000</v>
      </c>
      <c r="Z19" s="108">
        <v>12000</v>
      </c>
      <c r="AA19" s="108">
        <v>11000</v>
      </c>
      <c r="AB19" s="108">
        <v>13000</v>
      </c>
      <c r="AC19" s="108">
        <v>9000</v>
      </c>
      <c r="AD19" s="108">
        <v>11000</v>
      </c>
      <c r="AE19" s="108">
        <v>9000</v>
      </c>
      <c r="AF19" s="108">
        <v>11000</v>
      </c>
      <c r="AG19" s="108">
        <v>19000</v>
      </c>
      <c r="AH19" s="108">
        <v>13000</v>
      </c>
      <c r="AI19" s="108">
        <v>12000</v>
      </c>
      <c r="AJ19" s="108">
        <v>11000</v>
      </c>
      <c r="AK19" s="108">
        <v>11000</v>
      </c>
      <c r="AL19" s="108">
        <v>8000</v>
      </c>
      <c r="AM19" s="108">
        <v>9000</v>
      </c>
      <c r="AN19" s="108">
        <v>10000</v>
      </c>
      <c r="AO19" s="108">
        <v>13000</v>
      </c>
      <c r="AP19" s="108">
        <v>8000</v>
      </c>
      <c r="AQ19" s="108">
        <v>10000</v>
      </c>
      <c r="AR19" s="108">
        <v>15000</v>
      </c>
      <c r="AS19" s="108">
        <v>10000</v>
      </c>
      <c r="AT19" s="108">
        <v>11000</v>
      </c>
      <c r="AU19" s="108">
        <v>18000</v>
      </c>
      <c r="AV19" s="108">
        <v>11000</v>
      </c>
      <c r="AW19" s="108">
        <v>11000</v>
      </c>
      <c r="AX19" s="108">
        <v>14000</v>
      </c>
      <c r="AY19" s="108">
        <v>11000</v>
      </c>
      <c r="AZ19" s="108">
        <v>12000</v>
      </c>
      <c r="BA19" s="108">
        <v>12000</v>
      </c>
      <c r="BB19" s="108">
        <v>11000</v>
      </c>
      <c r="BE19" s="63"/>
      <c r="BG19" s="64"/>
      <c r="BH19" s="65"/>
      <c r="BI19" s="64"/>
    </row>
    <row r="20" spans="1:61">
      <c r="A20" s="197"/>
      <c r="B20" s="61" t="s">
        <v>183</v>
      </c>
      <c r="C20" s="59" t="s">
        <v>172</v>
      </c>
      <c r="D20" s="62">
        <v>2400</v>
      </c>
      <c r="E20" s="62">
        <v>1600</v>
      </c>
      <c r="F20" s="62">
        <v>1600</v>
      </c>
      <c r="G20" s="62">
        <v>800</v>
      </c>
      <c r="H20" s="108">
        <v>13000</v>
      </c>
      <c r="I20" s="108">
        <v>11000</v>
      </c>
      <c r="J20" s="108">
        <v>9000</v>
      </c>
      <c r="K20" s="108">
        <v>10000</v>
      </c>
      <c r="L20" s="108">
        <v>11000</v>
      </c>
      <c r="M20" s="108">
        <v>10000</v>
      </c>
      <c r="N20" s="108">
        <v>8000</v>
      </c>
      <c r="O20" s="108">
        <v>11000</v>
      </c>
      <c r="P20" s="108">
        <v>10000</v>
      </c>
      <c r="Q20" s="108">
        <v>10000</v>
      </c>
      <c r="R20" s="108">
        <v>19000</v>
      </c>
      <c r="S20" s="108">
        <v>17000</v>
      </c>
      <c r="T20" s="108">
        <v>19000</v>
      </c>
      <c r="U20" s="108">
        <v>16000</v>
      </c>
      <c r="V20" s="108">
        <v>16000</v>
      </c>
      <c r="W20" s="108">
        <v>11000</v>
      </c>
      <c r="X20" s="108">
        <v>9000</v>
      </c>
      <c r="Y20" s="108">
        <v>10000</v>
      </c>
      <c r="Z20" s="108">
        <v>12000</v>
      </c>
      <c r="AA20" s="108">
        <v>11000</v>
      </c>
      <c r="AB20" s="108">
        <v>13000</v>
      </c>
      <c r="AC20" s="108">
        <v>9000</v>
      </c>
      <c r="AD20" s="108">
        <v>11000</v>
      </c>
      <c r="AE20" s="108">
        <v>9000</v>
      </c>
      <c r="AF20" s="108">
        <v>11000</v>
      </c>
      <c r="AG20" s="108">
        <v>19000</v>
      </c>
      <c r="AH20" s="108">
        <v>13000</v>
      </c>
      <c r="AI20" s="108">
        <v>12000</v>
      </c>
      <c r="AJ20" s="108">
        <v>11000</v>
      </c>
      <c r="AK20" s="108">
        <v>11000</v>
      </c>
      <c r="AL20" s="108">
        <v>8000</v>
      </c>
      <c r="AM20" s="108">
        <v>9000</v>
      </c>
      <c r="AN20" s="108">
        <v>10000</v>
      </c>
      <c r="AO20" s="108">
        <v>13000</v>
      </c>
      <c r="AP20" s="108">
        <v>8000</v>
      </c>
      <c r="AQ20" s="108">
        <v>10000</v>
      </c>
      <c r="AR20" s="108">
        <v>15000</v>
      </c>
      <c r="AS20" s="108">
        <v>10000</v>
      </c>
      <c r="AT20" s="108">
        <v>11000</v>
      </c>
      <c r="AU20" s="108">
        <v>18000</v>
      </c>
      <c r="AV20" s="108">
        <v>11000</v>
      </c>
      <c r="AW20" s="108">
        <v>11000</v>
      </c>
      <c r="AX20" s="108">
        <v>14000</v>
      </c>
      <c r="AY20" s="108">
        <v>11000</v>
      </c>
      <c r="AZ20" s="108">
        <v>12000</v>
      </c>
      <c r="BA20" s="108">
        <v>12000</v>
      </c>
      <c r="BB20" s="108">
        <v>11000</v>
      </c>
      <c r="BE20" s="63"/>
      <c r="BG20" s="64"/>
      <c r="BH20" s="65"/>
      <c r="BI20" s="64"/>
    </row>
    <row r="21" spans="1:61">
      <c r="A21" s="197"/>
      <c r="B21" s="61" t="s">
        <v>184</v>
      </c>
      <c r="C21" s="59" t="s">
        <v>172</v>
      </c>
      <c r="D21" s="62">
        <v>2400</v>
      </c>
      <c r="E21" s="62">
        <v>1600</v>
      </c>
      <c r="F21" s="62">
        <v>1600</v>
      </c>
      <c r="G21" s="62">
        <v>800</v>
      </c>
      <c r="H21" s="108">
        <v>13000</v>
      </c>
      <c r="I21" s="108">
        <v>11000</v>
      </c>
      <c r="J21" s="108">
        <v>9000</v>
      </c>
      <c r="K21" s="108">
        <v>10000</v>
      </c>
      <c r="L21" s="108">
        <v>11000</v>
      </c>
      <c r="M21" s="108">
        <v>10000</v>
      </c>
      <c r="N21" s="108">
        <v>8000</v>
      </c>
      <c r="O21" s="108">
        <v>11000</v>
      </c>
      <c r="P21" s="108">
        <v>10000</v>
      </c>
      <c r="Q21" s="108">
        <v>10000</v>
      </c>
      <c r="R21" s="108">
        <v>19000</v>
      </c>
      <c r="S21" s="108">
        <v>17000</v>
      </c>
      <c r="T21" s="108">
        <v>19000</v>
      </c>
      <c r="U21" s="108">
        <v>16000</v>
      </c>
      <c r="V21" s="108">
        <v>16000</v>
      </c>
      <c r="W21" s="108">
        <v>11000</v>
      </c>
      <c r="X21" s="108">
        <v>9000</v>
      </c>
      <c r="Y21" s="108">
        <v>10000</v>
      </c>
      <c r="Z21" s="108">
        <v>12000</v>
      </c>
      <c r="AA21" s="108">
        <v>11000</v>
      </c>
      <c r="AB21" s="108">
        <v>13000</v>
      </c>
      <c r="AC21" s="108">
        <v>9000</v>
      </c>
      <c r="AD21" s="108">
        <v>11000</v>
      </c>
      <c r="AE21" s="108">
        <v>9000</v>
      </c>
      <c r="AF21" s="108">
        <v>11000</v>
      </c>
      <c r="AG21" s="108">
        <v>19000</v>
      </c>
      <c r="AH21" s="108">
        <v>13000</v>
      </c>
      <c r="AI21" s="108">
        <v>12000</v>
      </c>
      <c r="AJ21" s="108">
        <v>11000</v>
      </c>
      <c r="AK21" s="108">
        <v>11000</v>
      </c>
      <c r="AL21" s="108">
        <v>8000</v>
      </c>
      <c r="AM21" s="108">
        <v>9000</v>
      </c>
      <c r="AN21" s="108">
        <v>10000</v>
      </c>
      <c r="AO21" s="108">
        <v>13000</v>
      </c>
      <c r="AP21" s="108">
        <v>8000</v>
      </c>
      <c r="AQ21" s="108">
        <v>10000</v>
      </c>
      <c r="AR21" s="108">
        <v>15000</v>
      </c>
      <c r="AS21" s="108">
        <v>10000</v>
      </c>
      <c r="AT21" s="108">
        <v>11000</v>
      </c>
      <c r="AU21" s="108">
        <v>18000</v>
      </c>
      <c r="AV21" s="108">
        <v>11000</v>
      </c>
      <c r="AW21" s="108">
        <v>11000</v>
      </c>
      <c r="AX21" s="108">
        <v>14000</v>
      </c>
      <c r="AY21" s="108">
        <v>11000</v>
      </c>
      <c r="AZ21" s="108">
        <v>12000</v>
      </c>
      <c r="BA21" s="108">
        <v>12000</v>
      </c>
      <c r="BB21" s="108">
        <v>11000</v>
      </c>
      <c r="BE21" s="63"/>
      <c r="BG21" s="64"/>
      <c r="BH21" s="65"/>
      <c r="BI21" s="64"/>
    </row>
    <row r="22" spans="1:61">
      <c r="A22" s="198" t="s">
        <v>185</v>
      </c>
      <c r="B22" s="66" t="s">
        <v>186</v>
      </c>
      <c r="C22" s="67" t="s">
        <v>172</v>
      </c>
      <c r="D22" s="68">
        <v>2400</v>
      </c>
      <c r="E22" s="68">
        <v>1600</v>
      </c>
      <c r="F22" s="68">
        <v>1600</v>
      </c>
      <c r="G22" s="68">
        <v>800</v>
      </c>
      <c r="H22" s="68">
        <v>13000</v>
      </c>
      <c r="I22" s="68">
        <v>11000</v>
      </c>
      <c r="J22" s="68">
        <v>9000</v>
      </c>
      <c r="K22" s="68">
        <v>10000</v>
      </c>
      <c r="L22" s="68">
        <v>11000</v>
      </c>
      <c r="M22" s="68">
        <v>10000</v>
      </c>
      <c r="N22" s="68">
        <v>8000</v>
      </c>
      <c r="O22" s="68">
        <v>11000</v>
      </c>
      <c r="P22" s="68">
        <v>10000</v>
      </c>
      <c r="Q22" s="68">
        <v>10000</v>
      </c>
      <c r="R22" s="68">
        <v>19000</v>
      </c>
      <c r="S22" s="68">
        <v>17000</v>
      </c>
      <c r="T22" s="68">
        <v>19000</v>
      </c>
      <c r="U22" s="68">
        <v>16000</v>
      </c>
      <c r="V22" s="68">
        <v>16000</v>
      </c>
      <c r="W22" s="68">
        <v>11000</v>
      </c>
      <c r="X22" s="68">
        <v>9000</v>
      </c>
      <c r="Y22" s="68">
        <v>10000</v>
      </c>
      <c r="Z22" s="68">
        <v>12000</v>
      </c>
      <c r="AA22" s="68">
        <v>11000</v>
      </c>
      <c r="AB22" s="68">
        <v>13000</v>
      </c>
      <c r="AC22" s="68">
        <v>9000</v>
      </c>
      <c r="AD22" s="68">
        <v>11000</v>
      </c>
      <c r="AE22" s="68">
        <v>9000</v>
      </c>
      <c r="AF22" s="68">
        <v>11000</v>
      </c>
      <c r="AG22" s="68">
        <v>19000</v>
      </c>
      <c r="AH22" s="68">
        <v>13000</v>
      </c>
      <c r="AI22" s="68">
        <v>12000</v>
      </c>
      <c r="AJ22" s="68">
        <v>11000</v>
      </c>
      <c r="AK22" s="68">
        <v>11000</v>
      </c>
      <c r="AL22" s="68">
        <v>8000</v>
      </c>
      <c r="AM22" s="68">
        <v>9000</v>
      </c>
      <c r="AN22" s="68">
        <v>10000</v>
      </c>
      <c r="AO22" s="68">
        <v>13000</v>
      </c>
      <c r="AP22" s="68">
        <v>8000</v>
      </c>
      <c r="AQ22" s="68">
        <v>10000</v>
      </c>
      <c r="AR22" s="68">
        <v>15000</v>
      </c>
      <c r="AS22" s="68">
        <v>10000</v>
      </c>
      <c r="AT22" s="68">
        <v>11000</v>
      </c>
      <c r="AU22" s="68">
        <v>18000</v>
      </c>
      <c r="AV22" s="68">
        <v>11000</v>
      </c>
      <c r="AW22" s="68">
        <v>11000</v>
      </c>
      <c r="AX22" s="68">
        <v>14000</v>
      </c>
      <c r="AY22" s="68">
        <v>11000</v>
      </c>
      <c r="AZ22" s="68">
        <v>12000</v>
      </c>
      <c r="BA22" s="68">
        <v>12000</v>
      </c>
      <c r="BB22" s="68">
        <v>11000</v>
      </c>
      <c r="BE22" s="63"/>
      <c r="BG22" s="64"/>
      <c r="BH22" s="65"/>
      <c r="BI22" s="64"/>
    </row>
    <row r="23" spans="1:61">
      <c r="A23" s="198"/>
      <c r="B23" s="66" t="s">
        <v>187</v>
      </c>
      <c r="C23" s="67" t="s">
        <v>172</v>
      </c>
      <c r="D23" s="68">
        <v>2400</v>
      </c>
      <c r="E23" s="68">
        <v>1600</v>
      </c>
      <c r="F23" s="68">
        <v>1600</v>
      </c>
      <c r="G23" s="68">
        <v>800</v>
      </c>
      <c r="H23" s="68">
        <v>13000</v>
      </c>
      <c r="I23" s="68">
        <v>11000</v>
      </c>
      <c r="J23" s="68">
        <v>9000</v>
      </c>
      <c r="K23" s="68">
        <v>10000</v>
      </c>
      <c r="L23" s="68">
        <v>11000</v>
      </c>
      <c r="M23" s="68">
        <v>10000</v>
      </c>
      <c r="N23" s="68">
        <v>8000</v>
      </c>
      <c r="O23" s="68">
        <v>11000</v>
      </c>
      <c r="P23" s="68">
        <v>10000</v>
      </c>
      <c r="Q23" s="68">
        <v>10000</v>
      </c>
      <c r="R23" s="68">
        <v>19000</v>
      </c>
      <c r="S23" s="68">
        <v>17000</v>
      </c>
      <c r="T23" s="68">
        <v>19000</v>
      </c>
      <c r="U23" s="68">
        <v>16000</v>
      </c>
      <c r="V23" s="68">
        <v>16000</v>
      </c>
      <c r="W23" s="68">
        <v>11000</v>
      </c>
      <c r="X23" s="68">
        <v>9000</v>
      </c>
      <c r="Y23" s="68">
        <v>10000</v>
      </c>
      <c r="Z23" s="68">
        <v>12000</v>
      </c>
      <c r="AA23" s="68">
        <v>11000</v>
      </c>
      <c r="AB23" s="68">
        <v>13000</v>
      </c>
      <c r="AC23" s="68">
        <v>9000</v>
      </c>
      <c r="AD23" s="68">
        <v>11000</v>
      </c>
      <c r="AE23" s="68">
        <v>9000</v>
      </c>
      <c r="AF23" s="68">
        <v>11000</v>
      </c>
      <c r="AG23" s="68">
        <v>19000</v>
      </c>
      <c r="AH23" s="68">
        <v>13000</v>
      </c>
      <c r="AI23" s="68">
        <v>12000</v>
      </c>
      <c r="AJ23" s="68">
        <v>11000</v>
      </c>
      <c r="AK23" s="68">
        <v>11000</v>
      </c>
      <c r="AL23" s="68">
        <v>8000</v>
      </c>
      <c r="AM23" s="68">
        <v>9000</v>
      </c>
      <c r="AN23" s="68">
        <v>10000</v>
      </c>
      <c r="AO23" s="68">
        <v>13000</v>
      </c>
      <c r="AP23" s="68">
        <v>8000</v>
      </c>
      <c r="AQ23" s="68">
        <v>10000</v>
      </c>
      <c r="AR23" s="68">
        <v>15000</v>
      </c>
      <c r="AS23" s="68">
        <v>10000</v>
      </c>
      <c r="AT23" s="68">
        <v>11000</v>
      </c>
      <c r="AU23" s="68">
        <v>18000</v>
      </c>
      <c r="AV23" s="68">
        <v>11000</v>
      </c>
      <c r="AW23" s="68">
        <v>11000</v>
      </c>
      <c r="AX23" s="68">
        <v>14000</v>
      </c>
      <c r="AY23" s="68">
        <v>11000</v>
      </c>
      <c r="AZ23" s="68">
        <v>12000</v>
      </c>
      <c r="BA23" s="68">
        <v>12000</v>
      </c>
      <c r="BB23" s="68">
        <v>11000</v>
      </c>
      <c r="BE23" s="63"/>
      <c r="BG23" s="64"/>
      <c r="BH23" s="65"/>
      <c r="BI23" s="64"/>
    </row>
    <row r="24" spans="1:61">
      <c r="A24" s="198"/>
      <c r="B24" s="66" t="s">
        <v>188</v>
      </c>
      <c r="C24" s="67" t="s">
        <v>172</v>
      </c>
      <c r="D24" s="68">
        <v>2400</v>
      </c>
      <c r="E24" s="68">
        <v>1600</v>
      </c>
      <c r="F24" s="68">
        <v>1600</v>
      </c>
      <c r="G24" s="68">
        <v>800</v>
      </c>
      <c r="H24" s="68">
        <v>13000</v>
      </c>
      <c r="I24" s="68">
        <v>11000</v>
      </c>
      <c r="J24" s="68">
        <v>9000</v>
      </c>
      <c r="K24" s="68">
        <v>10000</v>
      </c>
      <c r="L24" s="68">
        <v>11000</v>
      </c>
      <c r="M24" s="68">
        <v>10000</v>
      </c>
      <c r="N24" s="68">
        <v>8000</v>
      </c>
      <c r="O24" s="68">
        <v>11000</v>
      </c>
      <c r="P24" s="68">
        <v>10000</v>
      </c>
      <c r="Q24" s="68">
        <v>10000</v>
      </c>
      <c r="R24" s="68">
        <v>19000</v>
      </c>
      <c r="S24" s="68">
        <v>17000</v>
      </c>
      <c r="T24" s="68">
        <v>19000</v>
      </c>
      <c r="U24" s="68">
        <v>16000</v>
      </c>
      <c r="V24" s="68">
        <v>16000</v>
      </c>
      <c r="W24" s="68">
        <v>11000</v>
      </c>
      <c r="X24" s="68">
        <v>9000</v>
      </c>
      <c r="Y24" s="68">
        <v>10000</v>
      </c>
      <c r="Z24" s="68">
        <v>12000</v>
      </c>
      <c r="AA24" s="68">
        <v>11000</v>
      </c>
      <c r="AB24" s="68">
        <v>13000</v>
      </c>
      <c r="AC24" s="68">
        <v>9000</v>
      </c>
      <c r="AD24" s="68">
        <v>11000</v>
      </c>
      <c r="AE24" s="68">
        <v>9000</v>
      </c>
      <c r="AF24" s="68">
        <v>11000</v>
      </c>
      <c r="AG24" s="68">
        <v>19000</v>
      </c>
      <c r="AH24" s="68">
        <v>13000</v>
      </c>
      <c r="AI24" s="68">
        <v>12000</v>
      </c>
      <c r="AJ24" s="68">
        <v>11000</v>
      </c>
      <c r="AK24" s="68">
        <v>11000</v>
      </c>
      <c r="AL24" s="68">
        <v>8000</v>
      </c>
      <c r="AM24" s="68">
        <v>9000</v>
      </c>
      <c r="AN24" s="68">
        <v>10000</v>
      </c>
      <c r="AO24" s="68">
        <v>13000</v>
      </c>
      <c r="AP24" s="68">
        <v>8000</v>
      </c>
      <c r="AQ24" s="68">
        <v>10000</v>
      </c>
      <c r="AR24" s="68">
        <v>15000</v>
      </c>
      <c r="AS24" s="68">
        <v>10000</v>
      </c>
      <c r="AT24" s="68">
        <v>11000</v>
      </c>
      <c r="AU24" s="68">
        <v>18000</v>
      </c>
      <c r="AV24" s="68">
        <v>11000</v>
      </c>
      <c r="AW24" s="68">
        <v>11000</v>
      </c>
      <c r="AX24" s="68">
        <v>14000</v>
      </c>
      <c r="AY24" s="68">
        <v>11000</v>
      </c>
      <c r="AZ24" s="68">
        <v>12000</v>
      </c>
      <c r="BA24" s="68">
        <v>12000</v>
      </c>
      <c r="BB24" s="68">
        <v>11000</v>
      </c>
      <c r="BE24" s="63"/>
      <c r="BG24" s="64"/>
      <c r="BH24" s="65"/>
      <c r="BI24" s="64"/>
    </row>
    <row r="25" spans="1:61">
      <c r="A25" s="198"/>
      <c r="B25" s="66" t="s">
        <v>189</v>
      </c>
      <c r="C25" s="67" t="s">
        <v>172</v>
      </c>
      <c r="D25" s="68">
        <v>2400</v>
      </c>
      <c r="E25" s="68">
        <v>1600</v>
      </c>
      <c r="F25" s="68">
        <v>1600</v>
      </c>
      <c r="G25" s="68">
        <v>800</v>
      </c>
      <c r="H25" s="68">
        <v>13000</v>
      </c>
      <c r="I25" s="68">
        <v>11000</v>
      </c>
      <c r="J25" s="68">
        <v>9000</v>
      </c>
      <c r="K25" s="68">
        <v>10000</v>
      </c>
      <c r="L25" s="68">
        <v>11000</v>
      </c>
      <c r="M25" s="68">
        <v>10000</v>
      </c>
      <c r="N25" s="68">
        <v>8000</v>
      </c>
      <c r="O25" s="68">
        <v>11000</v>
      </c>
      <c r="P25" s="68">
        <v>10000</v>
      </c>
      <c r="Q25" s="68">
        <v>10000</v>
      </c>
      <c r="R25" s="68">
        <v>19000</v>
      </c>
      <c r="S25" s="68">
        <v>17000</v>
      </c>
      <c r="T25" s="68">
        <v>19000</v>
      </c>
      <c r="U25" s="68">
        <v>16000</v>
      </c>
      <c r="V25" s="68">
        <v>16000</v>
      </c>
      <c r="W25" s="68">
        <v>11000</v>
      </c>
      <c r="X25" s="68">
        <v>9000</v>
      </c>
      <c r="Y25" s="68">
        <v>10000</v>
      </c>
      <c r="Z25" s="68">
        <v>12000</v>
      </c>
      <c r="AA25" s="68">
        <v>11000</v>
      </c>
      <c r="AB25" s="68">
        <v>13000</v>
      </c>
      <c r="AC25" s="68">
        <v>9000</v>
      </c>
      <c r="AD25" s="68">
        <v>11000</v>
      </c>
      <c r="AE25" s="68">
        <v>9000</v>
      </c>
      <c r="AF25" s="68">
        <v>11000</v>
      </c>
      <c r="AG25" s="68">
        <v>19000</v>
      </c>
      <c r="AH25" s="68">
        <v>13000</v>
      </c>
      <c r="AI25" s="68">
        <v>12000</v>
      </c>
      <c r="AJ25" s="68">
        <v>11000</v>
      </c>
      <c r="AK25" s="68">
        <v>11000</v>
      </c>
      <c r="AL25" s="68">
        <v>8000</v>
      </c>
      <c r="AM25" s="68">
        <v>9000</v>
      </c>
      <c r="AN25" s="68">
        <v>10000</v>
      </c>
      <c r="AO25" s="68">
        <v>13000</v>
      </c>
      <c r="AP25" s="68">
        <v>8000</v>
      </c>
      <c r="AQ25" s="68">
        <v>10000</v>
      </c>
      <c r="AR25" s="68">
        <v>15000</v>
      </c>
      <c r="AS25" s="68">
        <v>10000</v>
      </c>
      <c r="AT25" s="68">
        <v>11000</v>
      </c>
      <c r="AU25" s="68">
        <v>18000</v>
      </c>
      <c r="AV25" s="68">
        <v>11000</v>
      </c>
      <c r="AW25" s="68">
        <v>11000</v>
      </c>
      <c r="AX25" s="68">
        <v>14000</v>
      </c>
      <c r="AY25" s="68">
        <v>11000</v>
      </c>
      <c r="AZ25" s="68">
        <v>12000</v>
      </c>
      <c r="BA25" s="68">
        <v>12000</v>
      </c>
      <c r="BB25" s="68">
        <v>11000</v>
      </c>
      <c r="BE25" s="63"/>
      <c r="BG25" s="64"/>
      <c r="BH25" s="65"/>
      <c r="BI25" s="64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2025-05-21T02:32:41Z</dcterms:modified>
  <cp:category/>
  <cp:contentStatus/>
</cp:coreProperties>
</file>